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Отдел закупок\Бердикулов М.С\Закупки\2024\4Q2024\БВР\3 ЭГ1\НА ОТПРАВКУ\"/>
    </mc:Choice>
  </mc:AlternateContent>
  <bookViews>
    <workbookView xWindow="0" yWindow="0" windowWidth="28800" windowHeight="11400"/>
  </bookViews>
  <sheets>
    <sheet name="Расчет стоимости" sheetId="4" r:id="rId1"/>
    <sheet name="Детализация (Лот 1)" sheetId="3" r:id="rId2"/>
    <sheet name="Детализация (Лот 2)" sheetId="2" r:id="rId3"/>
    <sheet name="Детализация (Лоты 1+2)" sheetId="1" r:id="rId4"/>
  </sheets>
  <definedNames>
    <definedName name="_xlnm.Print_Area" localSheetId="1">'Детализация (Лот 1)'!$A$1:$J$57</definedName>
    <definedName name="_xlnm.Print_Area" localSheetId="2">'Детализация (Лот 2)'!$A$1:$J$61</definedName>
    <definedName name="_xlnm.Print_Area" localSheetId="3">'Детализация (Лоты 1+2)'!$A$1:$J$61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5" i="2" l="1"/>
  <c r="B5" i="3"/>
  <c r="N248" i="4" l="1"/>
  <c r="C248" i="4" l="1"/>
  <c r="G252" i="4" l="1"/>
  <c r="AH240" i="4"/>
  <c r="AG240" i="4"/>
  <c r="AF240" i="4"/>
  <c r="AE240" i="4"/>
  <c r="AD240" i="4"/>
  <c r="AC240" i="4"/>
  <c r="AB240" i="4"/>
  <c r="AA240" i="4"/>
  <c r="AH239" i="4"/>
  <c r="AG239" i="4"/>
  <c r="AF239" i="4"/>
  <c r="AE239" i="4"/>
  <c r="AD239" i="4"/>
  <c r="AC239" i="4"/>
  <c r="AB239" i="4"/>
  <c r="AA239" i="4"/>
  <c r="AH238" i="4"/>
  <c r="AG238" i="4"/>
  <c r="AF238" i="4"/>
  <c r="AE238" i="4"/>
  <c r="AD238" i="4"/>
  <c r="AC238" i="4"/>
  <c r="AB238" i="4"/>
  <c r="AA238" i="4"/>
  <c r="AH237" i="4"/>
  <c r="AG237" i="4"/>
  <c r="AF237" i="4"/>
  <c r="AE237" i="4"/>
  <c r="AD237" i="4"/>
  <c r="AC237" i="4"/>
  <c r="AB237" i="4"/>
  <c r="AA237" i="4"/>
  <c r="AH236" i="4"/>
  <c r="AG236" i="4"/>
  <c r="AF236" i="4"/>
  <c r="AE236" i="4"/>
  <c r="AD236" i="4"/>
  <c r="AC236" i="4"/>
  <c r="AB236" i="4"/>
  <c r="AA236" i="4"/>
  <c r="AH235" i="4"/>
  <c r="AG235" i="4"/>
  <c r="AF235" i="4"/>
  <c r="AE235" i="4"/>
  <c r="AD235" i="4"/>
  <c r="AC235" i="4"/>
  <c r="AB235" i="4"/>
  <c r="AA235" i="4"/>
  <c r="AH234" i="4"/>
  <c r="AG234" i="4"/>
  <c r="AF234" i="4"/>
  <c r="AE234" i="4"/>
  <c r="AD234" i="4"/>
  <c r="AC234" i="4"/>
  <c r="AB234" i="4"/>
  <c r="AA234" i="4"/>
  <c r="AH233" i="4"/>
  <c r="AG233" i="4"/>
  <c r="AF233" i="4"/>
  <c r="AE233" i="4"/>
  <c r="AD233" i="4"/>
  <c r="AC233" i="4"/>
  <c r="AB233" i="4"/>
  <c r="AA233" i="4"/>
  <c r="AH232" i="4"/>
  <c r="AG232" i="4"/>
  <c r="AF232" i="4"/>
  <c r="AE232" i="4"/>
  <c r="AD232" i="4"/>
  <c r="AC232" i="4"/>
  <c r="AB232" i="4"/>
  <c r="AA232" i="4"/>
  <c r="AH231" i="4"/>
  <c r="AG231" i="4"/>
  <c r="AF231" i="4"/>
  <c r="AE231" i="4"/>
  <c r="AD231" i="4"/>
  <c r="AC231" i="4"/>
  <c r="AB231" i="4"/>
  <c r="AA231" i="4"/>
  <c r="AH230" i="4"/>
  <c r="AG230" i="4"/>
  <c r="AF230" i="4"/>
  <c r="AE230" i="4"/>
  <c r="AD230" i="4"/>
  <c r="AC230" i="4"/>
  <c r="AB230" i="4"/>
  <c r="AA230" i="4"/>
  <c r="AH229" i="4"/>
  <c r="AG229" i="4"/>
  <c r="AF229" i="4"/>
  <c r="AE229" i="4"/>
  <c r="AD229" i="4"/>
  <c r="AC229" i="4"/>
  <c r="AB229" i="4"/>
  <c r="AA229" i="4"/>
  <c r="AH228" i="4"/>
  <c r="AG228" i="4"/>
  <c r="AF228" i="4"/>
  <c r="AE228" i="4"/>
  <c r="AD228" i="4"/>
  <c r="AC228" i="4"/>
  <c r="AB228" i="4"/>
  <c r="AA228" i="4"/>
  <c r="AH227" i="4"/>
  <c r="AG227" i="4"/>
  <c r="AF227" i="4"/>
  <c r="AE227" i="4"/>
  <c r="AD227" i="4"/>
  <c r="AC227" i="4"/>
  <c r="AB227" i="4"/>
  <c r="AA227" i="4"/>
  <c r="AH226" i="4"/>
  <c r="AG226" i="4"/>
  <c r="AF226" i="4"/>
  <c r="AE226" i="4"/>
  <c r="AD226" i="4"/>
  <c r="AC226" i="4"/>
  <c r="AB226" i="4"/>
  <c r="AA226" i="4"/>
  <c r="AH225" i="4"/>
  <c r="AG225" i="4"/>
  <c r="AF225" i="4"/>
  <c r="AE225" i="4"/>
  <c r="AD225" i="4"/>
  <c r="AC225" i="4"/>
  <c r="AB225" i="4"/>
  <c r="AA225" i="4"/>
  <c r="AH224" i="4"/>
  <c r="AG224" i="4"/>
  <c r="AF224" i="4"/>
  <c r="AE224" i="4"/>
  <c r="AD224" i="4"/>
  <c r="AC224" i="4"/>
  <c r="AB224" i="4"/>
  <c r="AA224" i="4"/>
  <c r="AH223" i="4"/>
  <c r="AG223" i="4"/>
  <c r="AF223" i="4"/>
  <c r="AE223" i="4"/>
  <c r="AD223" i="4"/>
  <c r="AC223" i="4"/>
  <c r="AB223" i="4"/>
  <c r="AA223" i="4"/>
  <c r="AH222" i="4"/>
  <c r="AG222" i="4"/>
  <c r="AF222" i="4"/>
  <c r="AE222" i="4"/>
  <c r="AD222" i="4"/>
  <c r="AC222" i="4"/>
  <c r="AB222" i="4"/>
  <c r="AA222" i="4"/>
  <c r="AH221" i="4"/>
  <c r="AG221" i="4"/>
  <c r="AF221" i="4"/>
  <c r="AE221" i="4"/>
  <c r="AD221" i="4"/>
  <c r="AC221" i="4"/>
  <c r="AB221" i="4"/>
  <c r="AA221" i="4"/>
  <c r="AH220" i="4"/>
  <c r="AG220" i="4"/>
  <c r="AF220" i="4"/>
  <c r="AE220" i="4"/>
  <c r="AD220" i="4"/>
  <c r="AC220" i="4"/>
  <c r="AB220" i="4"/>
  <c r="AA220" i="4"/>
  <c r="AH219" i="4"/>
  <c r="AG219" i="4"/>
  <c r="AF219" i="4"/>
  <c r="AE219" i="4"/>
  <c r="AD219" i="4"/>
  <c r="AC219" i="4"/>
  <c r="AB219" i="4"/>
  <c r="AA219" i="4"/>
  <c r="AH218" i="4"/>
  <c r="AG218" i="4"/>
  <c r="AF218" i="4"/>
  <c r="AE218" i="4"/>
  <c r="AD218" i="4"/>
  <c r="AC218" i="4"/>
  <c r="AB218" i="4"/>
  <c r="AA218" i="4"/>
  <c r="AH217" i="4"/>
  <c r="AG217" i="4"/>
  <c r="AF217" i="4"/>
  <c r="AE217" i="4"/>
  <c r="AD217" i="4"/>
  <c r="AC217" i="4"/>
  <c r="AB217" i="4"/>
  <c r="AA217" i="4"/>
  <c r="AH216" i="4"/>
  <c r="AG216" i="4"/>
  <c r="AF216" i="4"/>
  <c r="AE216" i="4"/>
  <c r="AD216" i="4"/>
  <c r="AC216" i="4"/>
  <c r="AB216" i="4"/>
  <c r="AA216" i="4"/>
  <c r="AH215" i="4"/>
  <c r="AG215" i="4"/>
  <c r="AF215" i="4"/>
  <c r="AE215" i="4"/>
  <c r="AD215" i="4"/>
  <c r="AC215" i="4"/>
  <c r="AB215" i="4"/>
  <c r="AA215" i="4"/>
  <c r="AH214" i="4"/>
  <c r="AG214" i="4"/>
  <c r="AF214" i="4"/>
  <c r="AE214" i="4"/>
  <c r="AD214" i="4"/>
  <c r="AC214" i="4"/>
  <c r="AB214" i="4"/>
  <c r="AA214" i="4"/>
  <c r="AH213" i="4"/>
  <c r="AG213" i="4"/>
  <c r="AF213" i="4"/>
  <c r="AE213" i="4"/>
  <c r="AD213" i="4"/>
  <c r="AC213" i="4"/>
  <c r="AB213" i="4"/>
  <c r="AA213" i="4"/>
  <c r="AH212" i="4"/>
  <c r="AG212" i="4"/>
  <c r="AF212" i="4"/>
  <c r="AE212" i="4"/>
  <c r="AD212" i="4"/>
  <c r="AC212" i="4"/>
  <c r="AB212" i="4"/>
  <c r="AA212" i="4"/>
  <c r="AH211" i="4"/>
  <c r="AG211" i="4"/>
  <c r="AF211" i="4"/>
  <c r="AE211" i="4"/>
  <c r="AD211" i="4"/>
  <c r="AC211" i="4"/>
  <c r="AB211" i="4"/>
  <c r="AA211" i="4"/>
  <c r="AH210" i="4"/>
  <c r="AG210" i="4"/>
  <c r="AF210" i="4"/>
  <c r="AE210" i="4"/>
  <c r="AD210" i="4"/>
  <c r="AC210" i="4"/>
  <c r="AB210" i="4"/>
  <c r="AA210" i="4"/>
  <c r="W240" i="4"/>
  <c r="V240" i="4"/>
  <c r="U240" i="4"/>
  <c r="T240" i="4"/>
  <c r="S240" i="4"/>
  <c r="R240" i="4"/>
  <c r="Q240" i="4"/>
  <c r="P240" i="4"/>
  <c r="W239" i="4"/>
  <c r="V239" i="4"/>
  <c r="U239" i="4"/>
  <c r="T239" i="4"/>
  <c r="S239" i="4"/>
  <c r="R239" i="4"/>
  <c r="Q239" i="4"/>
  <c r="P239" i="4"/>
  <c r="W238" i="4"/>
  <c r="V238" i="4"/>
  <c r="U238" i="4"/>
  <c r="T238" i="4"/>
  <c r="S238" i="4"/>
  <c r="R238" i="4"/>
  <c r="Q238" i="4"/>
  <c r="P238" i="4"/>
  <c r="W237" i="4"/>
  <c r="V237" i="4"/>
  <c r="U237" i="4"/>
  <c r="T237" i="4"/>
  <c r="S237" i="4"/>
  <c r="R237" i="4"/>
  <c r="Q237" i="4"/>
  <c r="P237" i="4"/>
  <c r="W236" i="4"/>
  <c r="V236" i="4"/>
  <c r="U236" i="4"/>
  <c r="T236" i="4"/>
  <c r="S236" i="4"/>
  <c r="R236" i="4"/>
  <c r="Q236" i="4"/>
  <c r="P236" i="4"/>
  <c r="W235" i="4"/>
  <c r="V235" i="4"/>
  <c r="U235" i="4"/>
  <c r="T235" i="4"/>
  <c r="S235" i="4"/>
  <c r="R235" i="4"/>
  <c r="Q235" i="4"/>
  <c r="P235" i="4"/>
  <c r="W234" i="4"/>
  <c r="V234" i="4"/>
  <c r="U234" i="4"/>
  <c r="T234" i="4"/>
  <c r="S234" i="4"/>
  <c r="R234" i="4"/>
  <c r="Q234" i="4"/>
  <c r="P234" i="4"/>
  <c r="W233" i="4"/>
  <c r="V233" i="4"/>
  <c r="U233" i="4"/>
  <c r="T233" i="4"/>
  <c r="S233" i="4"/>
  <c r="R233" i="4"/>
  <c r="Q233" i="4"/>
  <c r="P233" i="4"/>
  <c r="W232" i="4"/>
  <c r="V232" i="4"/>
  <c r="U232" i="4"/>
  <c r="T232" i="4"/>
  <c r="S232" i="4"/>
  <c r="R232" i="4"/>
  <c r="Q232" i="4"/>
  <c r="P232" i="4"/>
  <c r="W231" i="4"/>
  <c r="V231" i="4"/>
  <c r="U231" i="4"/>
  <c r="T231" i="4"/>
  <c r="S231" i="4"/>
  <c r="R231" i="4"/>
  <c r="Q231" i="4"/>
  <c r="P231" i="4"/>
  <c r="W230" i="4"/>
  <c r="V230" i="4"/>
  <c r="U230" i="4"/>
  <c r="T230" i="4"/>
  <c r="S230" i="4"/>
  <c r="R230" i="4"/>
  <c r="Q230" i="4"/>
  <c r="P230" i="4"/>
  <c r="W229" i="4"/>
  <c r="V229" i="4"/>
  <c r="U229" i="4"/>
  <c r="T229" i="4"/>
  <c r="S229" i="4"/>
  <c r="R229" i="4"/>
  <c r="Q229" i="4"/>
  <c r="P229" i="4"/>
  <c r="W228" i="4"/>
  <c r="V228" i="4"/>
  <c r="U228" i="4"/>
  <c r="T228" i="4"/>
  <c r="S228" i="4"/>
  <c r="R228" i="4"/>
  <c r="Q228" i="4"/>
  <c r="P228" i="4"/>
  <c r="W227" i="4"/>
  <c r="V227" i="4"/>
  <c r="U227" i="4"/>
  <c r="T227" i="4"/>
  <c r="S227" i="4"/>
  <c r="R227" i="4"/>
  <c r="Q227" i="4"/>
  <c r="P227" i="4"/>
  <c r="W226" i="4"/>
  <c r="V226" i="4"/>
  <c r="U226" i="4"/>
  <c r="T226" i="4"/>
  <c r="S226" i="4"/>
  <c r="R226" i="4"/>
  <c r="Q226" i="4"/>
  <c r="P226" i="4"/>
  <c r="W225" i="4"/>
  <c r="V225" i="4"/>
  <c r="U225" i="4"/>
  <c r="T225" i="4"/>
  <c r="S225" i="4"/>
  <c r="R225" i="4"/>
  <c r="Q225" i="4"/>
  <c r="P225" i="4"/>
  <c r="W224" i="4"/>
  <c r="V224" i="4"/>
  <c r="U224" i="4"/>
  <c r="T224" i="4"/>
  <c r="S224" i="4"/>
  <c r="R224" i="4"/>
  <c r="Q224" i="4"/>
  <c r="P224" i="4"/>
  <c r="W223" i="4"/>
  <c r="V223" i="4"/>
  <c r="U223" i="4"/>
  <c r="T223" i="4"/>
  <c r="S223" i="4"/>
  <c r="R223" i="4"/>
  <c r="Q223" i="4"/>
  <c r="P223" i="4"/>
  <c r="W222" i="4"/>
  <c r="V222" i="4"/>
  <c r="U222" i="4"/>
  <c r="T222" i="4"/>
  <c r="S222" i="4"/>
  <c r="R222" i="4"/>
  <c r="Q222" i="4"/>
  <c r="P222" i="4"/>
  <c r="W221" i="4"/>
  <c r="V221" i="4"/>
  <c r="U221" i="4"/>
  <c r="T221" i="4"/>
  <c r="S221" i="4"/>
  <c r="R221" i="4"/>
  <c r="Q221" i="4"/>
  <c r="P221" i="4"/>
  <c r="W220" i="4"/>
  <c r="V220" i="4"/>
  <c r="U220" i="4"/>
  <c r="T220" i="4"/>
  <c r="S220" i="4"/>
  <c r="R220" i="4"/>
  <c r="Q220" i="4"/>
  <c r="P220" i="4"/>
  <c r="W219" i="4"/>
  <c r="V219" i="4"/>
  <c r="U219" i="4"/>
  <c r="T219" i="4"/>
  <c r="S219" i="4"/>
  <c r="R219" i="4"/>
  <c r="Q219" i="4"/>
  <c r="P219" i="4"/>
  <c r="W218" i="4"/>
  <c r="V218" i="4"/>
  <c r="U218" i="4"/>
  <c r="T218" i="4"/>
  <c r="S218" i="4"/>
  <c r="R218" i="4"/>
  <c r="Q218" i="4"/>
  <c r="P218" i="4"/>
  <c r="W217" i="4"/>
  <c r="V217" i="4"/>
  <c r="U217" i="4"/>
  <c r="T217" i="4"/>
  <c r="S217" i="4"/>
  <c r="R217" i="4"/>
  <c r="Q217" i="4"/>
  <c r="P217" i="4"/>
  <c r="W216" i="4"/>
  <c r="V216" i="4"/>
  <c r="U216" i="4"/>
  <c r="T216" i="4"/>
  <c r="S216" i="4"/>
  <c r="R216" i="4"/>
  <c r="Q216" i="4"/>
  <c r="P216" i="4"/>
  <c r="W215" i="4"/>
  <c r="V215" i="4"/>
  <c r="U215" i="4"/>
  <c r="T215" i="4"/>
  <c r="S215" i="4"/>
  <c r="R215" i="4"/>
  <c r="Q215" i="4"/>
  <c r="P215" i="4"/>
  <c r="W214" i="4"/>
  <c r="V214" i="4"/>
  <c r="U214" i="4"/>
  <c r="T214" i="4"/>
  <c r="S214" i="4"/>
  <c r="R214" i="4"/>
  <c r="Q214" i="4"/>
  <c r="P214" i="4"/>
  <c r="W213" i="4"/>
  <c r="V213" i="4"/>
  <c r="U213" i="4"/>
  <c r="T213" i="4"/>
  <c r="S213" i="4"/>
  <c r="R213" i="4"/>
  <c r="Q213" i="4"/>
  <c r="P213" i="4"/>
  <c r="W212" i="4"/>
  <c r="V212" i="4"/>
  <c r="U212" i="4"/>
  <c r="T212" i="4"/>
  <c r="S212" i="4"/>
  <c r="R212" i="4"/>
  <c r="Q212" i="4"/>
  <c r="P212" i="4"/>
  <c r="W211" i="4"/>
  <c r="V211" i="4"/>
  <c r="U211" i="4"/>
  <c r="T211" i="4"/>
  <c r="S211" i="4"/>
  <c r="R211" i="4"/>
  <c r="Q211" i="4"/>
  <c r="P211" i="4"/>
  <c r="W210" i="4"/>
  <c r="V210" i="4"/>
  <c r="U210" i="4"/>
  <c r="T210" i="4"/>
  <c r="S210" i="4"/>
  <c r="R210" i="4"/>
  <c r="Q210" i="4"/>
  <c r="P210" i="4"/>
  <c r="L240" i="4"/>
  <c r="K240" i="4"/>
  <c r="J240" i="4"/>
  <c r="I240" i="4"/>
  <c r="H240" i="4"/>
  <c r="G240" i="4"/>
  <c r="F240" i="4"/>
  <c r="E240" i="4"/>
  <c r="L239" i="4"/>
  <c r="K239" i="4"/>
  <c r="J239" i="4"/>
  <c r="I239" i="4"/>
  <c r="H239" i="4"/>
  <c r="G239" i="4"/>
  <c r="F239" i="4"/>
  <c r="E239" i="4"/>
  <c r="L238" i="4"/>
  <c r="K238" i="4"/>
  <c r="J238" i="4"/>
  <c r="I238" i="4"/>
  <c r="H238" i="4"/>
  <c r="G238" i="4"/>
  <c r="F238" i="4"/>
  <c r="E238" i="4"/>
  <c r="L237" i="4"/>
  <c r="K237" i="4"/>
  <c r="J237" i="4"/>
  <c r="I237" i="4"/>
  <c r="H237" i="4"/>
  <c r="G237" i="4"/>
  <c r="F237" i="4"/>
  <c r="E237" i="4"/>
  <c r="L236" i="4"/>
  <c r="K236" i="4"/>
  <c r="J236" i="4"/>
  <c r="I236" i="4"/>
  <c r="H236" i="4"/>
  <c r="G236" i="4"/>
  <c r="F236" i="4"/>
  <c r="E236" i="4"/>
  <c r="L235" i="4"/>
  <c r="K235" i="4"/>
  <c r="J235" i="4"/>
  <c r="I235" i="4"/>
  <c r="H235" i="4"/>
  <c r="G235" i="4"/>
  <c r="F235" i="4"/>
  <c r="E235" i="4"/>
  <c r="L234" i="4"/>
  <c r="K234" i="4"/>
  <c r="J234" i="4"/>
  <c r="I234" i="4"/>
  <c r="H234" i="4"/>
  <c r="G234" i="4"/>
  <c r="F234" i="4"/>
  <c r="E234" i="4"/>
  <c r="L233" i="4"/>
  <c r="K233" i="4"/>
  <c r="J233" i="4"/>
  <c r="I233" i="4"/>
  <c r="H233" i="4"/>
  <c r="G233" i="4"/>
  <c r="F233" i="4"/>
  <c r="E233" i="4"/>
  <c r="L232" i="4"/>
  <c r="K232" i="4"/>
  <c r="J232" i="4"/>
  <c r="I232" i="4"/>
  <c r="H232" i="4"/>
  <c r="G232" i="4"/>
  <c r="F232" i="4"/>
  <c r="E232" i="4"/>
  <c r="L231" i="4"/>
  <c r="K231" i="4"/>
  <c r="J231" i="4"/>
  <c r="I231" i="4"/>
  <c r="H231" i="4"/>
  <c r="G231" i="4"/>
  <c r="F231" i="4"/>
  <c r="E231" i="4"/>
  <c r="L230" i="4"/>
  <c r="K230" i="4"/>
  <c r="J230" i="4"/>
  <c r="I230" i="4"/>
  <c r="H230" i="4"/>
  <c r="G230" i="4"/>
  <c r="F230" i="4"/>
  <c r="E230" i="4"/>
  <c r="L229" i="4"/>
  <c r="K229" i="4"/>
  <c r="J229" i="4"/>
  <c r="I229" i="4"/>
  <c r="H229" i="4"/>
  <c r="G229" i="4"/>
  <c r="F229" i="4"/>
  <c r="E229" i="4"/>
  <c r="L228" i="4"/>
  <c r="K228" i="4"/>
  <c r="J228" i="4"/>
  <c r="I228" i="4"/>
  <c r="H228" i="4"/>
  <c r="G228" i="4"/>
  <c r="F228" i="4"/>
  <c r="E228" i="4"/>
  <c r="L227" i="4"/>
  <c r="K227" i="4"/>
  <c r="J227" i="4"/>
  <c r="I227" i="4"/>
  <c r="H227" i="4"/>
  <c r="G227" i="4"/>
  <c r="F227" i="4"/>
  <c r="E227" i="4"/>
  <c r="L226" i="4"/>
  <c r="K226" i="4"/>
  <c r="J226" i="4"/>
  <c r="I226" i="4"/>
  <c r="H226" i="4"/>
  <c r="G226" i="4"/>
  <c r="F226" i="4"/>
  <c r="E226" i="4"/>
  <c r="L225" i="4"/>
  <c r="K225" i="4"/>
  <c r="J225" i="4"/>
  <c r="I225" i="4"/>
  <c r="H225" i="4"/>
  <c r="G225" i="4"/>
  <c r="F225" i="4"/>
  <c r="E225" i="4"/>
  <c r="L224" i="4"/>
  <c r="K224" i="4"/>
  <c r="J224" i="4"/>
  <c r="I224" i="4"/>
  <c r="H224" i="4"/>
  <c r="G224" i="4"/>
  <c r="F224" i="4"/>
  <c r="E224" i="4"/>
  <c r="L223" i="4"/>
  <c r="K223" i="4"/>
  <c r="J223" i="4"/>
  <c r="I223" i="4"/>
  <c r="H223" i="4"/>
  <c r="G223" i="4"/>
  <c r="F223" i="4"/>
  <c r="E223" i="4"/>
  <c r="L222" i="4"/>
  <c r="K222" i="4"/>
  <c r="J222" i="4"/>
  <c r="I222" i="4"/>
  <c r="H222" i="4"/>
  <c r="G222" i="4"/>
  <c r="F222" i="4"/>
  <c r="E222" i="4"/>
  <c r="L221" i="4"/>
  <c r="K221" i="4"/>
  <c r="J221" i="4"/>
  <c r="I221" i="4"/>
  <c r="H221" i="4"/>
  <c r="G221" i="4"/>
  <c r="F221" i="4"/>
  <c r="E221" i="4"/>
  <c r="L220" i="4"/>
  <c r="K220" i="4"/>
  <c r="J220" i="4"/>
  <c r="I220" i="4"/>
  <c r="H220" i="4"/>
  <c r="G220" i="4"/>
  <c r="F220" i="4"/>
  <c r="E220" i="4"/>
  <c r="L219" i="4"/>
  <c r="K219" i="4"/>
  <c r="J219" i="4"/>
  <c r="I219" i="4"/>
  <c r="H219" i="4"/>
  <c r="G219" i="4"/>
  <c r="F219" i="4"/>
  <c r="E219" i="4"/>
  <c r="L218" i="4"/>
  <c r="K218" i="4"/>
  <c r="J218" i="4"/>
  <c r="I218" i="4"/>
  <c r="H218" i="4"/>
  <c r="G218" i="4"/>
  <c r="F218" i="4"/>
  <c r="E218" i="4"/>
  <c r="L217" i="4"/>
  <c r="K217" i="4"/>
  <c r="J217" i="4"/>
  <c r="I217" i="4"/>
  <c r="H217" i="4"/>
  <c r="G217" i="4"/>
  <c r="F217" i="4"/>
  <c r="E217" i="4"/>
  <c r="L216" i="4"/>
  <c r="K216" i="4"/>
  <c r="J216" i="4"/>
  <c r="I216" i="4"/>
  <c r="H216" i="4"/>
  <c r="G216" i="4"/>
  <c r="F216" i="4"/>
  <c r="E216" i="4"/>
  <c r="L215" i="4"/>
  <c r="K215" i="4"/>
  <c r="J215" i="4"/>
  <c r="I215" i="4"/>
  <c r="H215" i="4"/>
  <c r="G215" i="4"/>
  <c r="F215" i="4"/>
  <c r="E215" i="4"/>
  <c r="L214" i="4"/>
  <c r="K214" i="4"/>
  <c r="J214" i="4"/>
  <c r="I214" i="4"/>
  <c r="H214" i="4"/>
  <c r="G214" i="4"/>
  <c r="F214" i="4"/>
  <c r="E214" i="4"/>
  <c r="L213" i="4"/>
  <c r="K213" i="4"/>
  <c r="J213" i="4"/>
  <c r="I213" i="4"/>
  <c r="H213" i="4"/>
  <c r="G213" i="4"/>
  <c r="F213" i="4"/>
  <c r="E213" i="4"/>
  <c r="L212" i="4"/>
  <c r="K212" i="4"/>
  <c r="J212" i="4"/>
  <c r="I212" i="4"/>
  <c r="H212" i="4"/>
  <c r="G212" i="4"/>
  <c r="F212" i="4"/>
  <c r="E212" i="4"/>
  <c r="L211" i="4"/>
  <c r="K211" i="4"/>
  <c r="J211" i="4"/>
  <c r="I211" i="4"/>
  <c r="H211" i="4"/>
  <c r="G211" i="4"/>
  <c r="F211" i="4"/>
  <c r="E211" i="4"/>
  <c r="L210" i="4"/>
  <c r="K210" i="4"/>
  <c r="J210" i="4"/>
  <c r="I210" i="4"/>
  <c r="H210" i="4"/>
  <c r="G210" i="4"/>
  <c r="F210" i="4"/>
  <c r="E210" i="4"/>
  <c r="E252" i="4" l="1"/>
  <c r="I252" i="4" s="1"/>
  <c r="E253" i="4" l="1"/>
  <c r="G253" i="4"/>
  <c r="E254" i="4"/>
  <c r="Y248" i="4"/>
  <c r="G254" i="4" l="1"/>
  <c r="I253" i="4"/>
  <c r="K253" i="4" s="1"/>
  <c r="K252" i="4"/>
  <c r="I254" i="4"/>
  <c r="K254" i="4" s="1"/>
  <c r="D37" i="3" l="1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5" i="3"/>
  <c r="D14" i="3"/>
  <c r="D13" i="3"/>
  <c r="D12" i="3"/>
  <c r="D11" i="3"/>
  <c r="D10" i="3"/>
  <c r="D9" i="3"/>
  <c r="C8" i="3"/>
  <c r="C16" i="3" s="1"/>
  <c r="D16" i="3" s="1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C16" i="2"/>
  <c r="D16" i="2" s="1"/>
  <c r="D15" i="2"/>
  <c r="D14" i="2"/>
  <c r="D13" i="2"/>
  <c r="D12" i="2"/>
  <c r="D11" i="2"/>
  <c r="D10" i="2"/>
  <c r="D9" i="2"/>
  <c r="C8" i="2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C38" i="2" l="1"/>
  <c r="D8" i="3"/>
  <c r="D38" i="3" s="1"/>
  <c r="C38" i="3"/>
  <c r="D8" i="2"/>
  <c r="D38" i="2" s="1"/>
  <c r="D13" i="1"/>
  <c r="D14" i="1"/>
  <c r="D15" i="1"/>
  <c r="D11" i="1"/>
  <c r="D12" i="1"/>
  <c r="D10" i="1"/>
  <c r="C8" i="1" l="1"/>
  <c r="C16" i="1" l="1"/>
  <c r="C38" i="1" s="1"/>
  <c r="D9" i="1"/>
  <c r="D8" i="1"/>
  <c r="D16" i="1" l="1"/>
  <c r="D38" i="1" s="1"/>
</calcChain>
</file>

<file path=xl/sharedStrings.xml><?xml version="1.0" encoding="utf-8"?>
<sst xmlns="http://schemas.openxmlformats.org/spreadsheetml/2006/main" count="1068" uniqueCount="123">
  <si>
    <t>Условно-переменные</t>
  </si>
  <si>
    <t>кг</t>
  </si>
  <si>
    <t>Эмульгатор</t>
  </si>
  <si>
    <t>Индустриальное масло</t>
  </si>
  <si>
    <t>Условно-постоянные</t>
  </si>
  <si>
    <r>
      <t xml:space="preserve">Импорт </t>
    </r>
    <r>
      <rPr>
        <i/>
        <sz val="11"/>
        <color theme="1"/>
        <rFont val="Calibri"/>
        <family val="2"/>
        <charset val="204"/>
        <scheme val="minor"/>
      </rPr>
      <t>(необходимо детализировать ниже)</t>
    </r>
  </si>
  <si>
    <t>ДТ</t>
  </si>
  <si>
    <t>-</t>
  </si>
  <si>
    <t>Доля в цене БВР, %</t>
  </si>
  <si>
    <t>руб.</t>
  </si>
  <si>
    <t>Импорт включает...</t>
  </si>
  <si>
    <t>…</t>
  </si>
  <si>
    <t>USD/RUB</t>
  </si>
  <si>
    <t>Аммиачная селитра пористая</t>
  </si>
  <si>
    <t>Аммиачная селитра марки Б</t>
  </si>
  <si>
    <t>Стоимость компонента в составе цены, руб.</t>
  </si>
  <si>
    <t>Базовая стоимость за ЕИ компонента,
руб. без НДС</t>
  </si>
  <si>
    <t>Источник для индексации компонента (ссылка)</t>
  </si>
  <si>
    <r>
      <t xml:space="preserve">Периодичность индексации компонента
</t>
    </r>
    <r>
      <rPr>
        <sz val="11"/>
        <color rgb="FF000000"/>
        <rFont val="Calibri"/>
        <family val="2"/>
        <charset val="204"/>
        <scheme val="minor"/>
      </rPr>
      <t>(напр., квартал/ год)</t>
    </r>
  </si>
  <si>
    <t>Основные компоненты цены БВР
(для средневзвешенной цены за 1 м3)</t>
  </si>
  <si>
    <t>Примечание:</t>
  </si>
  <si>
    <t>Единица измерения для индексации компонента</t>
  </si>
  <si>
    <t>Дата фиксации базовой стоимости за ЕИ компонента</t>
  </si>
  <si>
    <t>Необходимо заполнять только ячейки, залитые этим цветом -</t>
  </si>
  <si>
    <t>В отдельной таблице "Импорт" перечислить только те компоненты затрат, которые закупаются в валюте.</t>
  </si>
  <si>
    <t>с контуром</t>
  </si>
  <si>
    <t> оплата труда персонала Подрядчика, находящегося на месте выполнения работ;</t>
  </si>
  <si>
    <t> расходы на содержание и эксплуатацию техники (ТО, чистка, обеспечение ГСМ, ремонт);</t>
  </si>
  <si>
    <t> затраты на инструмент, оснастку, приспособления, оборудование, необходимое для выполнения работ, в том числе затраты на работу гидромолота при устранении отклонений, брака и разделки негабарита;</t>
  </si>
  <si>
    <t> затраты на компьютеры, программное обеспечение и т.д.;</t>
  </si>
  <si>
    <t> затраты на электроэнергию;</t>
  </si>
  <si>
    <t> затраты на мобильную связь, интернет и т.д.;</t>
  </si>
  <si>
    <t>Прочие (дать пояснение)</t>
  </si>
  <si>
    <t> затраты на периодическое обучение и повышение квалификации персонала;</t>
  </si>
  <si>
    <t> отчисления в различные фонды;</t>
  </si>
  <si>
    <t> налоги;</t>
  </si>
  <si>
    <t> расходы на страхование персонала;</t>
  </si>
  <si>
    <t> расходы на оборудование рабочих мест;</t>
  </si>
  <si>
    <t> расходы на спецодежду и средства индивидуальной защиты;</t>
  </si>
  <si>
    <t> расходы на периодические медицинские осмотры;</t>
  </si>
  <si>
    <t> затраты на мероприятия по охране труда и промышленной безопасности;</t>
  </si>
  <si>
    <t> административные расходы;</t>
  </si>
  <si>
    <t> затраты на питание, проживание персонала Подрядчика на месте выполнения работ, уборку передаваемых в аренду помещений;</t>
  </si>
  <si>
    <t> затраты на трансфер персонала Подрядчика к месту выполнения работ и обратно;</t>
  </si>
  <si>
    <t> затраты на доставку/вывоз техники с места выполнения работ;</t>
  </si>
  <si>
    <t> капитальные вложения, необходимые для организации выполнения работ (если таковые требуются);</t>
  </si>
  <si>
    <t> рентабельность;</t>
  </si>
  <si>
    <t> прочие расходы (расписать при необходимости)</t>
  </si>
  <si>
    <t>Прочие расходы включают..</t>
  </si>
  <si>
    <t>Импорт включает..</t>
  </si>
  <si>
    <t>Ячейки для заполнения</t>
  </si>
  <si>
    <t>Лот 1. Карьер «Верхне-Ильдиканский»</t>
  </si>
  <si>
    <t xml:space="preserve">Подготовка 1 м3 в рамках БВР </t>
  </si>
  <si>
    <t>Показатель</t>
  </si>
  <si>
    <t>Выход горной массы, м3/м.п. (n)</t>
  </si>
  <si>
    <t>32  ≤ n &lt; 36</t>
  </si>
  <si>
    <t>28  ≤ n &lt; 32</t>
  </si>
  <si>
    <t>24  ≤ n &lt; 28</t>
  </si>
  <si>
    <t>20  ≤ n &lt; 24</t>
  </si>
  <si>
    <t>16  ≤ n &lt; 20</t>
  </si>
  <si>
    <t>12  ≤ n &lt; 16</t>
  </si>
  <si>
    <t xml:space="preserve"> n &lt; 12</t>
  </si>
  <si>
    <t>Удельный расход взрывчатых веществ, кг/м3 (q)</t>
  </si>
  <si>
    <t>0,5 и меньше</t>
  </si>
  <si>
    <t>0,5 &lt; q ≤ 0,55</t>
  </si>
  <si>
    <t>0,55 &lt; q ≤ 0,6</t>
  </si>
  <si>
    <t>0,6 &lt; q ≤ 0,65</t>
  </si>
  <si>
    <t>0,65 &lt; q ≤ 0,7</t>
  </si>
  <si>
    <t>0,7 &lt; q ≤ 0,75</t>
  </si>
  <si>
    <t>0,75 &lt; q ≤ 0,8</t>
  </si>
  <si>
    <t>0,8 &lt; q ≤ 0,85</t>
  </si>
  <si>
    <t>0,85 &lt; q ≤ 0,9</t>
  </si>
  <si>
    <t>0,9 &lt; q ≤ 0,95</t>
  </si>
  <si>
    <t>0,95 &lt; q ≤ 1</t>
  </si>
  <si>
    <t>1 &lt; q ≤ 1,05</t>
  </si>
  <si>
    <t>1,05 &lt; q ≤ 1,1</t>
  </si>
  <si>
    <t>1,1 &lt; q ≤ 1,15</t>
  </si>
  <si>
    <t>1,15 &lt; q ≤ 1,2</t>
  </si>
  <si>
    <t>1,2 &lt; q ≤ 1,25</t>
  </si>
  <si>
    <t>1,25 &lt; q ≤ 1,3</t>
  </si>
  <si>
    <t>1,3 &lt; q ≤ 1,35</t>
  </si>
  <si>
    <t>1,35 &lt; q ≤ 1,4</t>
  </si>
  <si>
    <t>1,4 &lt; q ≤ 1,45</t>
  </si>
  <si>
    <t>1,45 &lt; q ≤ 1,5</t>
  </si>
  <si>
    <t>36  ≤ n &lt; 43</t>
  </si>
  <si>
    <t>Подготовка 1 погонного метра контурного взрывания</t>
  </si>
  <si>
    <t>Лот 2. Карьер «Быстринский-2»</t>
  </si>
  <si>
    <t>Лот 1 + Лот 2 (Комплексное предложение)</t>
  </si>
  <si>
    <t>Сумма по основным объемам БВР, руб.</t>
  </si>
  <si>
    <t>Общая сумма договора, руб.</t>
  </si>
  <si>
    <t>Удельная стоимость, руб./м3</t>
  </si>
  <si>
    <t>Лот 1</t>
  </si>
  <si>
    <t>Лот 2</t>
  </si>
  <si>
    <t>Лот 1 + Лот 2</t>
  </si>
  <si>
    <t>Цена на 2026 год, руб./м3</t>
  </si>
  <si>
    <t>Цена на 2027 год, руб./м3</t>
  </si>
  <si>
    <t>Цена на 2028 год, руб./м3</t>
  </si>
  <si>
    <t>Цена на 2026 год, руб./погонный метр</t>
  </si>
  <si>
    <t>Цена на 2027 год, руб./погонный метр</t>
  </si>
  <si>
    <t>Цена на 2028 год, руб./погонный метр</t>
  </si>
  <si>
    <t>Плановые объемы 2026 г, погонных метров</t>
  </si>
  <si>
    <t>Плановые объемы 2027 г, погонных метров</t>
  </si>
  <si>
    <t>Плановые объемы 2028г, погонных метров</t>
  </si>
  <si>
    <t>Плановые объемы 2026 г, м3</t>
  </si>
  <si>
    <t>Плановые объемы 2027 г, м3</t>
  </si>
  <si>
    <t>Плановые объемы 2028 г, м3</t>
  </si>
  <si>
    <t>Плановые объемы 2028 г, погонных метров</t>
  </si>
  <si>
    <t>Плановые объемы 2026  г, погонных метров</t>
  </si>
  <si>
    <t>1,5 &lt; q ≤ 1,55</t>
  </si>
  <si>
    <t>1,55 &lt; q ≤ 1,6</t>
  </si>
  <si>
    <t>1,6 &lt; q ≤ 1,65</t>
  </si>
  <si>
    <t>1,65 &lt; q ≤ 1,7</t>
  </si>
  <si>
    <t>1,7 &lt; q ≤ 1,75</t>
  </si>
  <si>
    <t>1,75 &lt; q ≤ 1,8</t>
  </si>
  <si>
    <t>1,8 &lt; q ≤ 1,85</t>
  </si>
  <si>
    <t>1,85 &lt; q ≤ 1,9</t>
  </si>
  <si>
    <t>1,9 &lt; q ≤ 1,95</t>
  </si>
  <si>
    <t>1,95 &lt; q ≤ 2,0</t>
  </si>
  <si>
    <t>Плановые объемы 2028 г., м3</t>
  </si>
  <si>
    <r>
      <t xml:space="preserve">Расчетно-базовая цена БВР за 1 лот на 3 года
</t>
    </r>
    <r>
      <rPr>
        <b/>
        <sz val="11"/>
        <color theme="0"/>
        <rFont val="Calibri"/>
        <family val="2"/>
        <charset val="204"/>
        <scheme val="minor"/>
      </rPr>
      <t>(из расчета 0,9-0,95 кг ВВ/м3 и 28&lt;n&lt;32 м3/п.м)</t>
    </r>
  </si>
  <si>
    <r>
      <t xml:space="preserve">Базовая цена БВР за 2 лот на 3 года
</t>
    </r>
    <r>
      <rPr>
        <b/>
        <sz val="11"/>
        <color theme="0"/>
        <rFont val="Calibri"/>
        <family val="2"/>
        <charset val="204"/>
        <scheme val="minor"/>
      </rPr>
      <t>(из расчета 0,9-0,95 кг ВВ/м3 и 28&lt;n&lt;32 м3/п.м)</t>
    </r>
  </si>
  <si>
    <r>
      <t xml:space="preserve">Базовая цена БВР за 2 лотана 3 года
</t>
    </r>
    <r>
      <rPr>
        <b/>
        <sz val="11"/>
        <color theme="0"/>
        <rFont val="Calibri"/>
        <family val="2"/>
        <charset val="204"/>
        <scheme val="minor"/>
      </rPr>
      <t>(из расчета 0,9-0,95 кг ВВ/м3 и 28&lt;n&lt;32 м3/п.м)</t>
    </r>
  </si>
  <si>
    <t>Сумма по контурному взрыванию,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</si>
</sst>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#,###,##0;[Red]\(#,###,###,##0\);\-"/>
    <numFmt numFmtId="165" formatCode="#,##0.0000"/>
    <numFmt numFmtId="166" formatCode="_-* #,##0_-;\-* #,##0_-;_-* &quot;-&quot;??_-;_-@_-"/>
  </numFmts>
  <fonts count="2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1"/>
      <color rgb="FFFFFFFF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FFFFFF"/>
      <name val="Calibri"/>
      <family val="2"/>
      <charset val="204"/>
    </font>
    <font>
      <b/>
      <sz val="11"/>
      <name val="Calibri"/>
      <family val="2"/>
      <charset val="204"/>
    </font>
    <font>
      <sz val="12"/>
      <color rgb="FF000000"/>
      <name val="Calibri"/>
      <family val="2"/>
      <charset val="204"/>
    </font>
    <font>
      <sz val="11"/>
      <name val="Calibri"/>
      <family val="2"/>
      <scheme val="minor"/>
    </font>
    <font>
      <b/>
      <sz val="11"/>
      <color rgb="FFFFFFFF"/>
      <name val="Calibri"/>
      <family val="2"/>
    </font>
    <font>
      <b/>
      <sz val="11"/>
      <color rgb="FFFFFFFF"/>
      <name val="Calibri"/>
      <family val="2"/>
      <scheme val="minor"/>
    </font>
    <font>
      <sz val="12"/>
      <color rgb="FFFF0000"/>
      <name val="Calibri"/>
      <family val="2"/>
      <charset val="204"/>
    </font>
    <font>
      <sz val="14"/>
      <color theme="1"/>
      <name val="Calibri"/>
      <family val="2"/>
      <charset val="204"/>
      <scheme val="minor"/>
    </font>
    <font>
      <b/>
      <i/>
      <sz val="14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858274"/>
        <bgColor indexed="64"/>
      </patternFill>
    </fill>
    <fill>
      <patternFill patternType="solid">
        <fgColor rgb="FFEFEEE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 style="thin">
        <color rgb="FFADABA1"/>
      </top>
      <bottom style="thin">
        <color rgb="FFADABA1"/>
      </bottom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 style="medium">
        <color rgb="FFFFFFFF"/>
      </left>
      <right/>
      <top style="thin">
        <color rgb="FFADABA1"/>
      </top>
      <bottom style="thin">
        <color rgb="FFADABA1"/>
      </bottom>
      <diagonal/>
    </border>
    <border>
      <left/>
      <right style="medium">
        <color rgb="FFFFFFFF"/>
      </right>
      <top/>
      <bottom style="thin">
        <color rgb="FFADABA1"/>
      </bottom>
      <diagonal/>
    </border>
    <border>
      <left/>
      <right style="medium">
        <color rgb="FFFFFFFF"/>
      </right>
      <top style="medium">
        <color rgb="FFFFFFFF"/>
      </top>
      <bottom/>
      <diagonal/>
    </border>
    <border>
      <left/>
      <right style="medium">
        <color rgb="FFFFFFFF"/>
      </right>
      <top style="thin">
        <color rgb="FFADABA1"/>
      </top>
      <bottom style="thin">
        <color rgb="FFADABA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FFFFFF"/>
      </left>
      <right/>
      <top style="thin">
        <color rgb="FFADABA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FFFF"/>
      </left>
      <right style="medium">
        <color rgb="FFFFFFFF"/>
      </right>
      <top style="thin">
        <color rgb="FFADABA1"/>
      </top>
      <bottom/>
      <diagonal/>
    </border>
    <border>
      <left style="medium">
        <color rgb="FFFFFFFF"/>
      </left>
      <right style="medium">
        <color rgb="FFFFFFFF"/>
      </right>
      <top/>
      <bottom style="thin">
        <color rgb="FFADABA1"/>
      </bottom>
      <diagonal/>
    </border>
    <border>
      <left style="medium">
        <color rgb="FFFFFFFF"/>
      </left>
      <right/>
      <top/>
      <bottom/>
      <diagonal/>
    </border>
    <border>
      <left/>
      <right style="medium">
        <color rgb="FFFFFFFF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138">
    <xf numFmtId="0" fontId="0" fillId="0" borderId="0" xfId="0"/>
    <xf numFmtId="0" fontId="1" fillId="0" borderId="0" xfId="0" applyFont="1"/>
    <xf numFmtId="164" fontId="0" fillId="0" borderId="0" xfId="0" applyNumberFormat="1"/>
    <xf numFmtId="0" fontId="3" fillId="2" borderId="2" xfId="0" applyFont="1" applyFill="1" applyBorder="1" applyAlignment="1">
      <alignment horizontal="center" vertical="center" wrapText="1"/>
    </xf>
    <xf numFmtId="0" fontId="0" fillId="0" borderId="0" xfId="0" applyFont="1"/>
    <xf numFmtId="0" fontId="1" fillId="3" borderId="3" xfId="0" applyFont="1" applyFill="1" applyBorder="1"/>
    <xf numFmtId="0" fontId="3" fillId="2" borderId="4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1" fillId="6" borderId="3" xfId="0" applyFont="1" applyFill="1" applyBorder="1"/>
    <xf numFmtId="164" fontId="1" fillId="6" borderId="3" xfId="0" applyNumberFormat="1" applyFont="1" applyFill="1" applyBorder="1" applyAlignment="1">
      <alignment horizontal="center"/>
    </xf>
    <xf numFmtId="14" fontId="1" fillId="6" borderId="3" xfId="0" applyNumberFormat="1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5" fillId="7" borderId="6" xfId="0" applyFont="1" applyFill="1" applyBorder="1" applyAlignment="1">
      <alignment horizontal="center" vertical="center" wrapText="1"/>
    </xf>
    <xf numFmtId="0" fontId="0" fillId="7" borderId="3" xfId="0" applyFill="1" applyBorder="1"/>
    <xf numFmtId="4" fontId="0" fillId="4" borderId="3" xfId="0" applyNumberFormat="1" applyFill="1" applyBorder="1" applyAlignment="1">
      <alignment horizontal="center"/>
    </xf>
    <xf numFmtId="14" fontId="0" fillId="4" borderId="3" xfId="0" applyNumberFormat="1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4" fontId="1" fillId="4" borderId="3" xfId="0" applyNumberFormat="1" applyFont="1" applyFill="1" applyBorder="1" applyAlignment="1">
      <alignment horizontal="center"/>
    </xf>
    <xf numFmtId="14" fontId="1" fillId="4" borderId="3" xfId="0" applyNumberFormat="1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9" fontId="1" fillId="6" borderId="8" xfId="0" applyNumberFormat="1" applyFont="1" applyFill="1" applyBorder="1" applyAlignment="1">
      <alignment horizontal="center"/>
    </xf>
    <xf numFmtId="9" fontId="1" fillId="4" borderId="8" xfId="0" applyNumberFormat="1" applyFont="1" applyFill="1" applyBorder="1" applyAlignment="1">
      <alignment horizontal="center"/>
    </xf>
    <xf numFmtId="4" fontId="0" fillId="3" borderId="3" xfId="0" applyNumberFormat="1" applyFill="1" applyBorder="1" applyAlignment="1">
      <alignment horizontal="center"/>
    </xf>
    <xf numFmtId="0" fontId="2" fillId="0" borderId="0" xfId="0" applyFont="1"/>
    <xf numFmtId="0" fontId="2" fillId="9" borderId="0" xfId="0" applyFont="1" applyFill="1" applyAlignment="1">
      <alignment vertical="top" wrapText="1"/>
    </xf>
    <xf numFmtId="0" fontId="2" fillId="4" borderId="11" xfId="0" applyFont="1" applyFill="1" applyBorder="1" applyAlignment="1">
      <alignment vertical="top" wrapText="1"/>
    </xf>
    <xf numFmtId="0" fontId="0" fillId="4" borderId="3" xfId="0" applyFill="1" applyBorder="1" applyAlignment="1">
      <alignment vertical="center"/>
    </xf>
    <xf numFmtId="165" fontId="0" fillId="4" borderId="3" xfId="0" applyNumberFormat="1" applyFont="1" applyFill="1" applyBorder="1" applyAlignment="1">
      <alignment horizontal="center"/>
    </xf>
    <xf numFmtId="10" fontId="1" fillId="6" borderId="5" xfId="0" applyNumberFormat="1" applyFont="1" applyFill="1" applyBorder="1" applyAlignment="1">
      <alignment horizontal="center"/>
    </xf>
    <xf numFmtId="10" fontId="0" fillId="4" borderId="5" xfId="0" applyNumberFormat="1" applyFont="1" applyFill="1" applyBorder="1" applyAlignment="1">
      <alignment horizontal="center"/>
    </xf>
    <xf numFmtId="166" fontId="0" fillId="0" borderId="0" xfId="1" applyNumberFormat="1" applyFont="1"/>
    <xf numFmtId="4" fontId="1" fillId="6" borderId="3" xfId="0" applyNumberFormat="1" applyFont="1" applyFill="1" applyBorder="1" applyAlignment="1">
      <alignment horizontal="center"/>
    </xf>
    <xf numFmtId="4" fontId="1" fillId="8" borderId="3" xfId="0" applyNumberFormat="1" applyFont="1" applyFill="1" applyBorder="1" applyAlignment="1">
      <alignment horizontal="center"/>
    </xf>
    <xf numFmtId="0" fontId="0" fillId="4" borderId="3" xfId="0" applyFill="1" applyBorder="1" applyAlignment="1">
      <alignment horizontal="left" vertical="center" indent="1"/>
    </xf>
    <xf numFmtId="0" fontId="8" fillId="4" borderId="3" xfId="2" applyFill="1" applyBorder="1" applyAlignment="1">
      <alignment horizontal="left" vertical="center" indent="1"/>
    </xf>
    <xf numFmtId="10" fontId="1" fillId="4" borderId="10" xfId="0" applyNumberFormat="1" applyFont="1" applyFill="1" applyBorder="1" applyAlignment="1">
      <alignment horizontal="center"/>
    </xf>
    <xf numFmtId="10" fontId="2" fillId="0" borderId="9" xfId="0" applyNumberFormat="1" applyFont="1" applyBorder="1" applyAlignment="1">
      <alignment horizontal="center"/>
    </xf>
    <xf numFmtId="4" fontId="2" fillId="0" borderId="0" xfId="1" applyNumberFormat="1" applyFont="1" applyAlignment="1">
      <alignment horizont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wrapText="1"/>
    </xf>
    <xf numFmtId="0" fontId="1" fillId="3" borderId="14" xfId="0" applyFont="1" applyFill="1" applyBorder="1"/>
    <xf numFmtId="0" fontId="1" fillId="3" borderId="14" xfId="0" applyFont="1" applyFill="1" applyBorder="1" applyAlignment="1">
      <alignment wrapText="1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/>
    </xf>
    <xf numFmtId="0" fontId="0" fillId="0" borderId="0" xfId="0" applyProtection="1"/>
    <xf numFmtId="0" fontId="2" fillId="4" borderId="0" xfId="0" applyFont="1" applyFill="1" applyAlignment="1" applyProtection="1">
      <alignment vertical="center"/>
    </xf>
    <xf numFmtId="0" fontId="0" fillId="4" borderId="0" xfId="0" applyFill="1" applyAlignment="1" applyProtection="1">
      <alignment horizontal="center"/>
    </xf>
    <xf numFmtId="0" fontId="1" fillId="0" borderId="16" xfId="0" applyFont="1" applyBorder="1"/>
    <xf numFmtId="0" fontId="0" fillId="0" borderId="16" xfId="0" applyBorder="1"/>
    <xf numFmtId="0" fontId="11" fillId="0" borderId="23" xfId="0" applyFont="1" applyBorder="1" applyAlignment="1">
      <alignment horizontal="center" vertical="center"/>
    </xf>
    <xf numFmtId="4" fontId="12" fillId="4" borderId="23" xfId="0" applyNumberFormat="1" applyFont="1" applyFill="1" applyBorder="1" applyAlignment="1" applyProtection="1">
      <alignment horizontal="center" vertical="center"/>
      <protection locked="0"/>
    </xf>
    <xf numFmtId="0" fontId="11" fillId="0" borderId="23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textRotation="90" wrapText="1"/>
    </xf>
    <xf numFmtId="0" fontId="11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3" fontId="10" fillId="0" borderId="0" xfId="0" applyNumberFormat="1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3" fontId="10" fillId="0" borderId="16" xfId="0" applyNumberFormat="1" applyFont="1" applyBorder="1" applyAlignment="1">
      <alignment horizontal="center" vertical="center"/>
    </xf>
    <xf numFmtId="0" fontId="0" fillId="0" borderId="16" xfId="0" applyBorder="1" applyProtection="1"/>
    <xf numFmtId="0" fontId="11" fillId="0" borderId="16" xfId="0" applyFont="1" applyBorder="1" applyAlignment="1">
      <alignment horizontal="center" vertical="center" textRotation="90" wrapText="1"/>
    </xf>
    <xf numFmtId="0" fontId="9" fillId="0" borderId="0" xfId="0" applyFont="1" applyFill="1" applyBorder="1" applyAlignment="1">
      <alignment horizontal="center" vertical="center"/>
    </xf>
    <xf numFmtId="0" fontId="7" fillId="0" borderId="0" xfId="0" applyFont="1" applyProtection="1"/>
    <xf numFmtId="3" fontId="10" fillId="0" borderId="19" xfId="0" applyNumberFormat="1" applyFont="1" applyBorder="1" applyAlignment="1">
      <alignment horizontal="center" vertical="center"/>
    </xf>
    <xf numFmtId="0" fontId="16" fillId="7" borderId="6" xfId="0" applyFont="1" applyFill="1" applyBorder="1" applyAlignment="1" applyProtection="1">
      <alignment horizontal="center" vertical="center" wrapText="1"/>
    </xf>
    <xf numFmtId="3" fontId="12" fillId="0" borderId="9" xfId="0" applyNumberFormat="1" applyFont="1" applyBorder="1" applyAlignment="1">
      <alignment horizontal="center" vertical="center"/>
    </xf>
    <xf numFmtId="3" fontId="12" fillId="0" borderId="19" xfId="0" applyNumberFormat="1" applyFont="1" applyBorder="1" applyAlignment="1">
      <alignment horizontal="center" vertical="center"/>
    </xf>
    <xf numFmtId="3" fontId="12" fillId="0" borderId="23" xfId="0" applyNumberFormat="1" applyFont="1" applyBorder="1" applyAlignment="1">
      <alignment horizontal="center" vertical="center"/>
    </xf>
    <xf numFmtId="3" fontId="12" fillId="0" borderId="26" xfId="0" applyNumberFormat="1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3" fontId="14" fillId="0" borderId="19" xfId="0" applyNumberFormat="1" applyFont="1" applyBorder="1" applyAlignment="1">
      <alignment horizontal="center" vertical="center"/>
    </xf>
    <xf numFmtId="3" fontId="14" fillId="0" borderId="23" xfId="0" applyNumberFormat="1" applyFont="1" applyBorder="1" applyAlignment="1">
      <alignment horizontal="center" vertical="center"/>
    </xf>
    <xf numFmtId="0" fontId="20" fillId="13" borderId="0" xfId="0" applyFont="1" applyFill="1" applyProtection="1"/>
    <xf numFmtId="0" fontId="21" fillId="13" borderId="15" xfId="0" applyFont="1" applyFill="1" applyBorder="1" applyAlignment="1" applyProtection="1">
      <alignment horizontal="left" vertical="center"/>
    </xf>
    <xf numFmtId="0" fontId="20" fillId="10" borderId="0" xfId="0" applyFont="1" applyFill="1" applyProtection="1"/>
    <xf numFmtId="0" fontId="21" fillId="10" borderId="15" xfId="0" applyFont="1" applyFill="1" applyBorder="1" applyAlignment="1" applyProtection="1">
      <alignment horizontal="left" vertical="center"/>
    </xf>
    <xf numFmtId="0" fontId="11" fillId="0" borderId="23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1" fontId="5" fillId="0" borderId="9" xfId="0" applyNumberFormat="1" applyFont="1" applyBorder="1"/>
    <xf numFmtId="0" fontId="5" fillId="0" borderId="9" xfId="0" applyFont="1" applyBorder="1"/>
    <xf numFmtId="1" fontId="12" fillId="0" borderId="23" xfId="0" applyNumberFormat="1" applyFont="1" applyBorder="1" applyAlignment="1">
      <alignment horizontal="center" vertical="center"/>
    </xf>
    <xf numFmtId="3" fontId="0" fillId="0" borderId="0" xfId="0" applyNumberFormat="1" applyProtection="1"/>
    <xf numFmtId="10" fontId="0" fillId="0" borderId="0" xfId="0" applyNumberFormat="1" applyProtection="1"/>
    <xf numFmtId="0" fontId="10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 textRotation="90" wrapText="1"/>
    </xf>
    <xf numFmtId="0" fontId="10" fillId="0" borderId="25" xfId="0" applyFont="1" applyBorder="1" applyAlignment="1">
      <alignment horizontal="center" vertical="center" textRotation="90" wrapText="1"/>
    </xf>
    <xf numFmtId="0" fontId="9" fillId="11" borderId="17" xfId="0" applyFont="1" applyFill="1" applyBorder="1" applyAlignment="1">
      <alignment horizontal="center" vertical="center"/>
    </xf>
    <xf numFmtId="0" fontId="9" fillId="11" borderId="18" xfId="0" applyFont="1" applyFill="1" applyBorder="1" applyAlignment="1">
      <alignment horizontal="center" vertical="center"/>
    </xf>
    <xf numFmtId="0" fontId="9" fillId="11" borderId="19" xfId="0" applyFont="1" applyFill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 textRotation="90" wrapText="1"/>
    </xf>
    <xf numFmtId="0" fontId="11" fillId="0" borderId="25" xfId="0" applyFont="1" applyBorder="1" applyAlignment="1">
      <alignment horizontal="center" vertical="center" textRotation="90" wrapText="1"/>
    </xf>
    <xf numFmtId="0" fontId="11" fillId="0" borderId="26" xfId="0" applyFont="1" applyBorder="1" applyAlignment="1">
      <alignment horizontal="center" vertical="center" textRotation="90" wrapText="1"/>
    </xf>
    <xf numFmtId="0" fontId="9" fillId="12" borderId="17" xfId="0" applyFont="1" applyFill="1" applyBorder="1" applyAlignment="1">
      <alignment horizontal="center" vertical="center"/>
    </xf>
    <xf numFmtId="0" fontId="9" fillId="12" borderId="18" xfId="0" applyFont="1" applyFill="1" applyBorder="1" applyAlignment="1">
      <alignment horizontal="center" vertical="center"/>
    </xf>
    <xf numFmtId="0" fontId="9" fillId="12" borderId="19" xfId="0" applyFont="1" applyFill="1" applyBorder="1" applyAlignment="1">
      <alignment horizontal="center" vertical="center"/>
    </xf>
    <xf numFmtId="3" fontId="19" fillId="15" borderId="17" xfId="0" applyNumberFormat="1" applyFont="1" applyFill="1" applyBorder="1" applyAlignment="1">
      <alignment horizontal="center" vertical="center"/>
    </xf>
    <xf numFmtId="0" fontId="19" fillId="15" borderId="18" xfId="0" applyFont="1" applyFill="1" applyBorder="1" applyAlignment="1">
      <alignment horizontal="center" vertical="center"/>
    </xf>
    <xf numFmtId="0" fontId="19" fillId="15" borderId="19" xfId="0" applyFont="1" applyFill="1" applyBorder="1" applyAlignment="1">
      <alignment horizontal="center" vertical="center"/>
    </xf>
    <xf numFmtId="0" fontId="19" fillId="15" borderId="17" xfId="0" applyFont="1" applyFill="1" applyBorder="1" applyAlignment="1">
      <alignment horizontal="center" vertical="center"/>
    </xf>
    <xf numFmtId="4" fontId="14" fillId="4" borderId="17" xfId="0" applyNumberFormat="1" applyFont="1" applyFill="1" applyBorder="1" applyAlignment="1" applyProtection="1">
      <alignment horizontal="center" vertical="center"/>
      <protection locked="0"/>
    </xf>
    <xf numFmtId="4" fontId="14" fillId="4" borderId="18" xfId="0" applyNumberFormat="1" applyFont="1" applyFill="1" applyBorder="1" applyAlignment="1" applyProtection="1">
      <alignment horizontal="center" vertical="center"/>
      <protection locked="0"/>
    </xf>
    <xf numFmtId="4" fontId="14" fillId="4" borderId="19" xfId="0" applyNumberFormat="1" applyFont="1" applyFill="1" applyBorder="1" applyAlignment="1" applyProtection="1">
      <alignment horizontal="center" vertical="center"/>
      <protection locked="0"/>
    </xf>
    <xf numFmtId="0" fontId="10" fillId="0" borderId="26" xfId="0" applyFont="1" applyBorder="1" applyAlignment="1">
      <alignment horizontal="center" vertical="center" textRotation="90" wrapText="1"/>
    </xf>
    <xf numFmtId="3" fontId="15" fillId="15" borderId="17" xfId="0" applyNumberFormat="1" applyFont="1" applyFill="1" applyBorder="1" applyAlignment="1">
      <alignment horizontal="center" vertical="center"/>
    </xf>
    <xf numFmtId="0" fontId="15" fillId="15" borderId="18" xfId="0" applyFont="1" applyFill="1" applyBorder="1" applyAlignment="1">
      <alignment horizontal="center" vertical="center"/>
    </xf>
    <xf numFmtId="0" fontId="15" fillId="15" borderId="19" xfId="0" applyFont="1" applyFill="1" applyBorder="1" applyAlignment="1">
      <alignment horizontal="center" vertical="center"/>
    </xf>
    <xf numFmtId="3" fontId="15" fillId="0" borderId="17" xfId="0" applyNumberFormat="1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/>
    </xf>
    <xf numFmtId="0" fontId="15" fillId="0" borderId="19" xfId="0" applyFont="1" applyFill="1" applyBorder="1" applyAlignment="1">
      <alignment horizontal="center" vertical="center"/>
    </xf>
    <xf numFmtId="0" fontId="0" fillId="3" borderId="5" xfId="0" applyNumberFormat="1" applyFill="1" applyBorder="1"/>
    <xf numFmtId="3" fontId="0" fillId="3" borderId="8" xfId="0" applyNumberFormat="1" applyFill="1" applyBorder="1"/>
    <xf numFmtId="3" fontId="0" fillId="3" borderId="5" xfId="0" applyNumberFormat="1" applyFill="1" applyBorder="1"/>
    <xf numFmtId="4" fontId="0" fillId="3" borderId="5" xfId="0" applyNumberFormat="1" applyFill="1" applyBorder="1"/>
    <xf numFmtId="4" fontId="0" fillId="3" borderId="8" xfId="0" applyNumberFormat="1" applyFill="1" applyBorder="1"/>
    <xf numFmtId="0" fontId="17" fillId="2" borderId="14" xfId="0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center" wrapText="1"/>
    </xf>
    <xf numFmtId="0" fontId="17" fillId="14" borderId="14" xfId="0" applyFont="1" applyFill="1" applyBorder="1" applyAlignment="1">
      <alignment horizontal="center" vertical="center" wrapText="1"/>
    </xf>
    <xf numFmtId="0" fontId="17" fillId="14" borderId="15" xfId="0" applyFont="1" applyFill="1" applyBorder="1" applyAlignment="1">
      <alignment horizontal="center" vertical="center" wrapText="1"/>
    </xf>
    <xf numFmtId="0" fontId="18" fillId="14" borderId="14" xfId="0" applyFont="1" applyFill="1" applyBorder="1" applyAlignment="1">
      <alignment horizontal="center" vertical="center" wrapText="1"/>
    </xf>
    <xf numFmtId="0" fontId="18" fillId="14" borderId="0" xfId="0" applyFont="1" applyFill="1" applyBorder="1" applyAlignment="1">
      <alignment horizontal="center" vertical="center" wrapText="1"/>
    </xf>
    <xf numFmtId="0" fontId="8" fillId="4" borderId="12" xfId="2" applyFill="1" applyBorder="1" applyAlignment="1">
      <alignment horizontal="left" vertical="center" wrapText="1" indent="1"/>
    </xf>
    <xf numFmtId="0" fontId="8" fillId="4" borderId="13" xfId="2" applyFill="1" applyBorder="1" applyAlignment="1">
      <alignment horizontal="left" vertical="center" wrapText="1" indent="1"/>
    </xf>
    <xf numFmtId="0" fontId="0" fillId="4" borderId="12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2" fillId="9" borderId="0" xfId="0" applyFont="1" applyFill="1" applyAlignment="1">
      <alignment horizontal="left" vertical="top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L262"/>
  <sheetViews>
    <sheetView tabSelected="1" topLeftCell="A217" zoomScale="80" zoomScaleNormal="80" workbookViewId="0">
      <selection activeCell="T256" sqref="T256"/>
    </sheetView>
  </sheetViews>
  <sheetFormatPr defaultColWidth="8.85546875" defaultRowHeight="15" zeroHeight="1" x14ac:dyDescent="0.25"/>
  <cols>
    <col min="1" max="1" width="3.42578125" style="45" customWidth="1"/>
    <col min="2" max="2" width="2.85546875" style="45" customWidth="1"/>
    <col min="3" max="3" width="5.140625" style="45" customWidth="1"/>
    <col min="4" max="4" width="13.140625" style="45" bestFit="1" customWidth="1"/>
    <col min="5" max="11" width="10.42578125" style="45" bestFit="1" customWidth="1"/>
    <col min="12" max="12" width="6.5703125" style="45" bestFit="1" customWidth="1"/>
    <col min="13" max="13" width="2.28515625" style="45" customWidth="1"/>
    <col min="14" max="14" width="5.140625" style="45" customWidth="1"/>
    <col min="15" max="15" width="13.140625" style="45" bestFit="1" customWidth="1"/>
    <col min="16" max="22" width="10.42578125" style="45" bestFit="1" customWidth="1"/>
    <col min="23" max="23" width="6.5703125" style="45" bestFit="1" customWidth="1"/>
    <col min="24" max="24" width="5.42578125" style="45" customWidth="1"/>
    <col min="25" max="25" width="5.140625" style="45" customWidth="1"/>
    <col min="26" max="26" width="13.140625" style="45" bestFit="1" customWidth="1"/>
    <col min="27" max="33" width="10.42578125" style="45" bestFit="1" customWidth="1"/>
    <col min="34" max="34" width="6.5703125" style="45" bestFit="1" customWidth="1"/>
    <col min="35" max="35" width="8.85546875" style="45" customWidth="1"/>
    <col min="36" max="36" width="13.85546875" style="45" customWidth="1"/>
    <col min="37" max="37" width="15.28515625" style="45" customWidth="1"/>
    <col min="38" max="16372" width="8.85546875" style="45" customWidth="1"/>
    <col min="16373" max="16384" width="8.85546875" style="45"/>
  </cols>
  <sheetData>
    <row r="1" spans="2:34" ht="5.45" customHeight="1" x14ac:dyDescent="0.25"/>
    <row r="2" spans="2:34" x14ac:dyDescent="0.25">
      <c r="E2" s="46" t="s">
        <v>50</v>
      </c>
      <c r="F2" s="47"/>
      <c r="G2" s="44"/>
      <c r="H2" s="44"/>
    </row>
    <row r="3" spans="2:34" ht="8.4499999999999993" customHeight="1" x14ac:dyDescent="0.25">
      <c r="E3" s="43"/>
      <c r="F3" s="44"/>
      <c r="G3" s="44"/>
      <c r="H3" s="44"/>
    </row>
    <row r="4" spans="2:34" s="75" customFormat="1" ht="18.75" x14ac:dyDescent="0.3">
      <c r="E4" s="76" t="s">
        <v>51</v>
      </c>
    </row>
    <row r="5" spans="2:34" customFormat="1" ht="6.6" customHeight="1" x14ac:dyDescent="0.25"/>
    <row r="6" spans="2:34" customFormat="1" x14ac:dyDescent="0.25">
      <c r="B6" s="49"/>
      <c r="C6" s="49"/>
      <c r="D6" s="49"/>
      <c r="E6" s="48" t="s">
        <v>52</v>
      </c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</row>
    <row r="7" spans="2:34" customFormat="1" ht="6.6" customHeight="1" thickBot="1" x14ac:dyDescent="0.3"/>
    <row r="8" spans="2:34" customFormat="1" ht="15" customHeight="1" thickBot="1" x14ac:dyDescent="0.3">
      <c r="C8" s="95" t="s">
        <v>94</v>
      </c>
      <c r="D8" s="96"/>
      <c r="E8" s="96"/>
      <c r="F8" s="96"/>
      <c r="G8" s="96"/>
      <c r="H8" s="96"/>
      <c r="I8" s="96"/>
      <c r="J8" s="96"/>
      <c r="K8" s="96"/>
      <c r="L8" s="97"/>
      <c r="N8" s="95" t="s">
        <v>95</v>
      </c>
      <c r="O8" s="96"/>
      <c r="P8" s="96"/>
      <c r="Q8" s="96"/>
      <c r="R8" s="96"/>
      <c r="S8" s="96"/>
      <c r="T8" s="96"/>
      <c r="U8" s="96"/>
      <c r="V8" s="96"/>
      <c r="W8" s="97"/>
      <c r="Y8" s="95" t="s">
        <v>96</v>
      </c>
      <c r="Z8" s="96"/>
      <c r="AA8" s="96"/>
      <c r="AB8" s="96"/>
      <c r="AC8" s="96"/>
      <c r="AD8" s="96"/>
      <c r="AE8" s="96"/>
      <c r="AF8" s="96"/>
      <c r="AG8" s="96"/>
      <c r="AH8" s="97"/>
    </row>
    <row r="9" spans="2:34" ht="16.5" thickBot="1" x14ac:dyDescent="0.3">
      <c r="C9" s="86" t="s">
        <v>53</v>
      </c>
      <c r="D9" s="87"/>
      <c r="E9" s="90" t="s">
        <v>54</v>
      </c>
      <c r="F9" s="91"/>
      <c r="G9" s="91"/>
      <c r="H9" s="91"/>
      <c r="I9" s="91"/>
      <c r="J9" s="91"/>
      <c r="K9" s="91"/>
      <c r="L9" s="92"/>
      <c r="N9" s="86" t="s">
        <v>53</v>
      </c>
      <c r="O9" s="87"/>
      <c r="P9" s="90" t="s">
        <v>54</v>
      </c>
      <c r="Q9" s="91"/>
      <c r="R9" s="91"/>
      <c r="S9" s="91"/>
      <c r="T9" s="91"/>
      <c r="U9" s="91"/>
      <c r="V9" s="91"/>
      <c r="W9" s="92"/>
      <c r="Y9" s="86" t="s">
        <v>53</v>
      </c>
      <c r="Z9" s="87"/>
      <c r="AA9" s="90" t="s">
        <v>54</v>
      </c>
      <c r="AB9" s="91"/>
      <c r="AC9" s="91"/>
      <c r="AD9" s="91"/>
      <c r="AE9" s="91"/>
      <c r="AF9" s="91"/>
      <c r="AG9" s="91"/>
      <c r="AH9" s="92"/>
    </row>
    <row r="10" spans="2:34" ht="15.75" thickBot="1" x14ac:dyDescent="0.3">
      <c r="C10" s="88"/>
      <c r="D10" s="89"/>
      <c r="E10" s="50" t="s">
        <v>84</v>
      </c>
      <c r="F10" s="50" t="s">
        <v>55</v>
      </c>
      <c r="G10" s="50" t="s">
        <v>56</v>
      </c>
      <c r="H10" s="50" t="s">
        <v>57</v>
      </c>
      <c r="I10" s="50" t="s">
        <v>58</v>
      </c>
      <c r="J10" s="50" t="s">
        <v>59</v>
      </c>
      <c r="K10" s="50" t="s">
        <v>60</v>
      </c>
      <c r="L10" s="50" t="s">
        <v>61</v>
      </c>
      <c r="N10" s="88"/>
      <c r="O10" s="89"/>
      <c r="P10" s="50" t="s">
        <v>84</v>
      </c>
      <c r="Q10" s="50" t="s">
        <v>55</v>
      </c>
      <c r="R10" s="50" t="s">
        <v>56</v>
      </c>
      <c r="S10" s="50" t="s">
        <v>57</v>
      </c>
      <c r="T10" s="50" t="s">
        <v>58</v>
      </c>
      <c r="U10" s="50" t="s">
        <v>59</v>
      </c>
      <c r="V10" s="50" t="s">
        <v>60</v>
      </c>
      <c r="W10" s="50" t="s">
        <v>61</v>
      </c>
      <c r="Y10" s="88"/>
      <c r="Z10" s="89"/>
      <c r="AA10" s="50" t="s">
        <v>84</v>
      </c>
      <c r="AB10" s="50" t="s">
        <v>55</v>
      </c>
      <c r="AC10" s="50" t="s">
        <v>56</v>
      </c>
      <c r="AD10" s="50" t="s">
        <v>57</v>
      </c>
      <c r="AE10" s="50" t="s">
        <v>58</v>
      </c>
      <c r="AF10" s="50" t="s">
        <v>59</v>
      </c>
      <c r="AG10" s="50" t="s">
        <v>60</v>
      </c>
      <c r="AH10" s="50" t="s">
        <v>61</v>
      </c>
    </row>
    <row r="11" spans="2:34" ht="15" customHeight="1" thickBot="1" x14ac:dyDescent="0.3">
      <c r="C11" s="93" t="s">
        <v>62</v>
      </c>
      <c r="D11" s="50" t="s">
        <v>63</v>
      </c>
      <c r="E11" s="51"/>
      <c r="F11" s="51"/>
      <c r="G11" s="51"/>
      <c r="H11" s="51"/>
      <c r="I11" s="51"/>
      <c r="J11" s="51"/>
      <c r="K11" s="51"/>
      <c r="L11" s="51"/>
      <c r="N11" s="93" t="s">
        <v>62</v>
      </c>
      <c r="O11" s="50" t="s">
        <v>63</v>
      </c>
      <c r="P11" s="51"/>
      <c r="Q11" s="51"/>
      <c r="R11" s="51"/>
      <c r="S11" s="51"/>
      <c r="T11" s="51"/>
      <c r="U11" s="51"/>
      <c r="V11" s="51"/>
      <c r="W11" s="51"/>
      <c r="Y11" s="93" t="s">
        <v>62</v>
      </c>
      <c r="Z11" s="50" t="s">
        <v>63</v>
      </c>
      <c r="AA11" s="51"/>
      <c r="AB11" s="51"/>
      <c r="AC11" s="51"/>
      <c r="AD11" s="51"/>
      <c r="AE11" s="51"/>
      <c r="AF11" s="51"/>
      <c r="AG11" s="51"/>
      <c r="AH11" s="51"/>
    </row>
    <row r="12" spans="2:34" ht="15.75" thickBot="1" x14ac:dyDescent="0.3">
      <c r="C12" s="94"/>
      <c r="D12" s="50" t="s">
        <v>64</v>
      </c>
      <c r="E12" s="51"/>
      <c r="F12" s="51"/>
      <c r="G12" s="51"/>
      <c r="H12" s="51"/>
      <c r="I12" s="51"/>
      <c r="J12" s="51"/>
      <c r="K12" s="51"/>
      <c r="L12" s="51"/>
      <c r="N12" s="94"/>
      <c r="O12" s="50" t="s">
        <v>64</v>
      </c>
      <c r="P12" s="51"/>
      <c r="Q12" s="51"/>
      <c r="R12" s="51"/>
      <c r="S12" s="51"/>
      <c r="T12" s="51"/>
      <c r="U12" s="51"/>
      <c r="V12" s="51"/>
      <c r="W12" s="51"/>
      <c r="Y12" s="94"/>
      <c r="Z12" s="50" t="s">
        <v>64</v>
      </c>
      <c r="AA12" s="51"/>
      <c r="AB12" s="51"/>
      <c r="AC12" s="51"/>
      <c r="AD12" s="51"/>
      <c r="AE12" s="51"/>
      <c r="AF12" s="51"/>
      <c r="AG12" s="51"/>
      <c r="AH12" s="51"/>
    </row>
    <row r="13" spans="2:34" ht="15.75" thickBot="1" x14ac:dyDescent="0.3">
      <c r="C13" s="94"/>
      <c r="D13" s="50" t="s">
        <v>65</v>
      </c>
      <c r="E13" s="51"/>
      <c r="F13" s="51"/>
      <c r="G13" s="51"/>
      <c r="H13" s="51"/>
      <c r="I13" s="51"/>
      <c r="J13" s="51"/>
      <c r="K13" s="51"/>
      <c r="L13" s="51"/>
      <c r="N13" s="94"/>
      <c r="O13" s="50" t="s">
        <v>65</v>
      </c>
      <c r="P13" s="51"/>
      <c r="Q13" s="51"/>
      <c r="R13" s="51"/>
      <c r="S13" s="51"/>
      <c r="T13" s="51"/>
      <c r="U13" s="51"/>
      <c r="V13" s="51"/>
      <c r="W13" s="51"/>
      <c r="Y13" s="94"/>
      <c r="Z13" s="50" t="s">
        <v>65</v>
      </c>
      <c r="AA13" s="51"/>
      <c r="AB13" s="51"/>
      <c r="AC13" s="51"/>
      <c r="AD13" s="51"/>
      <c r="AE13" s="51"/>
      <c r="AF13" s="51"/>
      <c r="AG13" s="51"/>
      <c r="AH13" s="51"/>
    </row>
    <row r="14" spans="2:34" ht="15.75" thickBot="1" x14ac:dyDescent="0.3">
      <c r="C14" s="94"/>
      <c r="D14" s="50" t="s">
        <v>66</v>
      </c>
      <c r="E14" s="51"/>
      <c r="F14" s="51"/>
      <c r="G14" s="51"/>
      <c r="H14" s="51"/>
      <c r="I14" s="51"/>
      <c r="J14" s="51"/>
      <c r="K14" s="51"/>
      <c r="L14" s="51"/>
      <c r="N14" s="94"/>
      <c r="O14" s="50" t="s">
        <v>66</v>
      </c>
      <c r="P14" s="51"/>
      <c r="Q14" s="51"/>
      <c r="R14" s="51"/>
      <c r="S14" s="51"/>
      <c r="T14" s="51"/>
      <c r="U14" s="51"/>
      <c r="V14" s="51"/>
      <c r="W14" s="51"/>
      <c r="Y14" s="94"/>
      <c r="Z14" s="50" t="s">
        <v>66</v>
      </c>
      <c r="AA14" s="51"/>
      <c r="AB14" s="51"/>
      <c r="AC14" s="51"/>
      <c r="AD14" s="51"/>
      <c r="AE14" s="51"/>
      <c r="AF14" s="51"/>
      <c r="AG14" s="51"/>
      <c r="AH14" s="51"/>
    </row>
    <row r="15" spans="2:34" ht="15.75" thickBot="1" x14ac:dyDescent="0.3">
      <c r="C15" s="94"/>
      <c r="D15" s="50" t="s">
        <v>67</v>
      </c>
      <c r="E15" s="51"/>
      <c r="F15" s="51"/>
      <c r="G15" s="51"/>
      <c r="H15" s="51"/>
      <c r="I15" s="51"/>
      <c r="J15" s="51"/>
      <c r="K15" s="51"/>
      <c r="L15" s="51"/>
      <c r="N15" s="94"/>
      <c r="O15" s="50" t="s">
        <v>67</v>
      </c>
      <c r="P15" s="51"/>
      <c r="Q15" s="51"/>
      <c r="R15" s="51"/>
      <c r="S15" s="51"/>
      <c r="T15" s="51"/>
      <c r="U15" s="51"/>
      <c r="V15" s="51"/>
      <c r="W15" s="51"/>
      <c r="Y15" s="94"/>
      <c r="Z15" s="50" t="s">
        <v>67</v>
      </c>
      <c r="AA15" s="51"/>
      <c r="AB15" s="51"/>
      <c r="AC15" s="51"/>
      <c r="AD15" s="51"/>
      <c r="AE15" s="51"/>
      <c r="AF15" s="51"/>
      <c r="AG15" s="51"/>
      <c r="AH15" s="51"/>
    </row>
    <row r="16" spans="2:34" ht="15.75" thickBot="1" x14ac:dyDescent="0.3">
      <c r="C16" s="94"/>
      <c r="D16" s="50" t="s">
        <v>68</v>
      </c>
      <c r="E16" s="51"/>
      <c r="F16" s="51"/>
      <c r="G16" s="51"/>
      <c r="H16" s="51"/>
      <c r="I16" s="51"/>
      <c r="J16" s="51"/>
      <c r="K16" s="51"/>
      <c r="L16" s="51"/>
      <c r="N16" s="94"/>
      <c r="O16" s="50" t="s">
        <v>68</v>
      </c>
      <c r="P16" s="51"/>
      <c r="Q16" s="51"/>
      <c r="R16" s="51"/>
      <c r="S16" s="51"/>
      <c r="T16" s="51"/>
      <c r="U16" s="51"/>
      <c r="V16" s="51"/>
      <c r="W16" s="51"/>
      <c r="Y16" s="94"/>
      <c r="Z16" s="50" t="s">
        <v>68</v>
      </c>
      <c r="AA16" s="51"/>
      <c r="AB16" s="51"/>
      <c r="AC16" s="51"/>
      <c r="AD16" s="51"/>
      <c r="AE16" s="51"/>
      <c r="AF16" s="51"/>
      <c r="AG16" s="51"/>
      <c r="AH16" s="51"/>
    </row>
    <row r="17" spans="3:34" ht="15.75" thickBot="1" x14ac:dyDescent="0.3">
      <c r="C17" s="94"/>
      <c r="D17" s="50" t="s">
        <v>69</v>
      </c>
      <c r="E17" s="51"/>
      <c r="F17" s="51"/>
      <c r="G17" s="51"/>
      <c r="H17" s="51"/>
      <c r="I17" s="51"/>
      <c r="J17" s="51"/>
      <c r="K17" s="51"/>
      <c r="L17" s="51"/>
      <c r="N17" s="94"/>
      <c r="O17" s="50" t="s">
        <v>69</v>
      </c>
      <c r="P17" s="51"/>
      <c r="Q17" s="51"/>
      <c r="R17" s="51"/>
      <c r="S17" s="51"/>
      <c r="T17" s="51"/>
      <c r="U17" s="51"/>
      <c r="V17" s="51"/>
      <c r="W17" s="51"/>
      <c r="Y17" s="94"/>
      <c r="Z17" s="50" t="s">
        <v>69</v>
      </c>
      <c r="AA17" s="51"/>
      <c r="AB17" s="51"/>
      <c r="AC17" s="51"/>
      <c r="AD17" s="51"/>
      <c r="AE17" s="51"/>
      <c r="AF17" s="51"/>
      <c r="AG17" s="51"/>
      <c r="AH17" s="51"/>
    </row>
    <row r="18" spans="3:34" ht="15.75" thickBot="1" x14ac:dyDescent="0.3">
      <c r="C18" s="94"/>
      <c r="D18" s="50" t="s">
        <v>70</v>
      </c>
      <c r="E18" s="51"/>
      <c r="F18" s="51"/>
      <c r="G18" s="51"/>
      <c r="H18" s="51"/>
      <c r="I18" s="51"/>
      <c r="J18" s="51"/>
      <c r="K18" s="51"/>
      <c r="L18" s="51"/>
      <c r="N18" s="94"/>
      <c r="O18" s="50" t="s">
        <v>70</v>
      </c>
      <c r="P18" s="51"/>
      <c r="Q18" s="51"/>
      <c r="R18" s="51"/>
      <c r="S18" s="51"/>
      <c r="T18" s="51"/>
      <c r="U18" s="51"/>
      <c r="V18" s="51"/>
      <c r="W18" s="51"/>
      <c r="Y18" s="94"/>
      <c r="Z18" s="50" t="s">
        <v>70</v>
      </c>
      <c r="AA18" s="51"/>
      <c r="AB18" s="51"/>
      <c r="AC18" s="51"/>
      <c r="AD18" s="51"/>
      <c r="AE18" s="51"/>
      <c r="AF18" s="51"/>
      <c r="AG18" s="51"/>
      <c r="AH18" s="51"/>
    </row>
    <row r="19" spans="3:34" ht="15.75" thickBot="1" x14ac:dyDescent="0.3">
      <c r="C19" s="94"/>
      <c r="D19" s="50" t="s">
        <v>71</v>
      </c>
      <c r="E19" s="51"/>
      <c r="F19" s="51"/>
      <c r="G19" s="51"/>
      <c r="H19" s="51"/>
      <c r="I19" s="51"/>
      <c r="J19" s="51"/>
      <c r="K19" s="51"/>
      <c r="L19" s="51"/>
      <c r="N19" s="94"/>
      <c r="O19" s="50" t="s">
        <v>71</v>
      </c>
      <c r="P19" s="51"/>
      <c r="Q19" s="51"/>
      <c r="R19" s="51"/>
      <c r="S19" s="51"/>
      <c r="T19" s="51"/>
      <c r="U19" s="51"/>
      <c r="V19" s="51"/>
      <c r="W19" s="51"/>
      <c r="Y19" s="94"/>
      <c r="Z19" s="50" t="s">
        <v>71</v>
      </c>
      <c r="AA19" s="51"/>
      <c r="AB19" s="51"/>
      <c r="AC19" s="51"/>
      <c r="AD19" s="51"/>
      <c r="AE19" s="51"/>
      <c r="AF19" s="51"/>
      <c r="AG19" s="51"/>
      <c r="AH19" s="51"/>
    </row>
    <row r="20" spans="3:34" ht="15.75" thickBot="1" x14ac:dyDescent="0.3">
      <c r="C20" s="94"/>
      <c r="D20" s="50" t="s">
        <v>72</v>
      </c>
      <c r="E20" s="51"/>
      <c r="F20" s="51"/>
      <c r="G20" s="51"/>
      <c r="H20" s="51"/>
      <c r="I20" s="51"/>
      <c r="J20" s="51"/>
      <c r="K20" s="51"/>
      <c r="L20" s="51"/>
      <c r="N20" s="94"/>
      <c r="O20" s="50" t="s">
        <v>72</v>
      </c>
      <c r="P20" s="51"/>
      <c r="Q20" s="51"/>
      <c r="R20" s="51"/>
      <c r="S20" s="51"/>
      <c r="T20" s="51"/>
      <c r="U20" s="51"/>
      <c r="V20" s="51"/>
      <c r="W20" s="51"/>
      <c r="Y20" s="94"/>
      <c r="Z20" s="50" t="s">
        <v>72</v>
      </c>
      <c r="AA20" s="51"/>
      <c r="AB20" s="51"/>
      <c r="AC20" s="51"/>
      <c r="AD20" s="51"/>
      <c r="AE20" s="51"/>
      <c r="AF20" s="51"/>
      <c r="AG20" s="51"/>
      <c r="AH20" s="51"/>
    </row>
    <row r="21" spans="3:34" ht="15.75" thickBot="1" x14ac:dyDescent="0.3">
      <c r="C21" s="94"/>
      <c r="D21" s="50" t="s">
        <v>73</v>
      </c>
      <c r="E21" s="51"/>
      <c r="F21" s="51"/>
      <c r="G21" s="51"/>
      <c r="H21" s="51"/>
      <c r="I21" s="51"/>
      <c r="J21" s="51"/>
      <c r="K21" s="51"/>
      <c r="L21" s="51"/>
      <c r="N21" s="94"/>
      <c r="O21" s="50" t="s">
        <v>73</v>
      </c>
      <c r="P21" s="51"/>
      <c r="Q21" s="51"/>
      <c r="R21" s="51"/>
      <c r="S21" s="51"/>
      <c r="T21" s="51"/>
      <c r="U21" s="51"/>
      <c r="V21" s="51"/>
      <c r="W21" s="51"/>
      <c r="Y21" s="94"/>
      <c r="Z21" s="50" t="s">
        <v>73</v>
      </c>
      <c r="AA21" s="51"/>
      <c r="AB21" s="51"/>
      <c r="AC21" s="51"/>
      <c r="AD21" s="51"/>
      <c r="AE21" s="51"/>
      <c r="AF21" s="51"/>
      <c r="AG21" s="51"/>
      <c r="AH21" s="51"/>
    </row>
    <row r="22" spans="3:34" ht="15.75" thickBot="1" x14ac:dyDescent="0.3">
      <c r="C22" s="94"/>
      <c r="D22" s="50" t="s">
        <v>74</v>
      </c>
      <c r="E22" s="51"/>
      <c r="F22" s="51"/>
      <c r="G22" s="51"/>
      <c r="H22" s="51"/>
      <c r="I22" s="51"/>
      <c r="J22" s="51"/>
      <c r="K22" s="51"/>
      <c r="L22" s="51"/>
      <c r="N22" s="94"/>
      <c r="O22" s="50" t="s">
        <v>74</v>
      </c>
      <c r="P22" s="51"/>
      <c r="Q22" s="51"/>
      <c r="R22" s="51"/>
      <c r="S22" s="51"/>
      <c r="T22" s="51"/>
      <c r="U22" s="51"/>
      <c r="V22" s="51"/>
      <c r="W22" s="51"/>
      <c r="Y22" s="94"/>
      <c r="Z22" s="50" t="s">
        <v>74</v>
      </c>
      <c r="AA22" s="51"/>
      <c r="AB22" s="51"/>
      <c r="AC22" s="51"/>
      <c r="AD22" s="51"/>
      <c r="AE22" s="51"/>
      <c r="AF22" s="51"/>
      <c r="AG22" s="51"/>
      <c r="AH22" s="51"/>
    </row>
    <row r="23" spans="3:34" ht="15.75" thickBot="1" x14ac:dyDescent="0.3">
      <c r="C23" s="94"/>
      <c r="D23" s="50" t="s">
        <v>75</v>
      </c>
      <c r="E23" s="51"/>
      <c r="F23" s="51"/>
      <c r="G23" s="51"/>
      <c r="H23" s="51"/>
      <c r="I23" s="51"/>
      <c r="J23" s="51"/>
      <c r="K23" s="51"/>
      <c r="L23" s="51"/>
      <c r="N23" s="94"/>
      <c r="O23" s="50" t="s">
        <v>75</v>
      </c>
      <c r="P23" s="51"/>
      <c r="Q23" s="51"/>
      <c r="R23" s="51"/>
      <c r="S23" s="51"/>
      <c r="T23" s="51"/>
      <c r="U23" s="51"/>
      <c r="V23" s="51"/>
      <c r="W23" s="51"/>
      <c r="Y23" s="94"/>
      <c r="Z23" s="50" t="s">
        <v>75</v>
      </c>
      <c r="AA23" s="51"/>
      <c r="AB23" s="51"/>
      <c r="AC23" s="51"/>
      <c r="AD23" s="51"/>
      <c r="AE23" s="51"/>
      <c r="AF23" s="51"/>
      <c r="AG23" s="51"/>
      <c r="AH23" s="51"/>
    </row>
    <row r="24" spans="3:34" ht="15.75" thickBot="1" x14ac:dyDescent="0.3">
      <c r="C24" s="94"/>
      <c r="D24" s="50" t="s">
        <v>76</v>
      </c>
      <c r="E24" s="51"/>
      <c r="F24" s="51"/>
      <c r="G24" s="51"/>
      <c r="H24" s="51"/>
      <c r="I24" s="51"/>
      <c r="J24" s="51"/>
      <c r="K24" s="51"/>
      <c r="L24" s="51"/>
      <c r="N24" s="94"/>
      <c r="O24" s="50" t="s">
        <v>76</v>
      </c>
      <c r="P24" s="51"/>
      <c r="Q24" s="51"/>
      <c r="R24" s="51"/>
      <c r="S24" s="51"/>
      <c r="T24" s="51"/>
      <c r="U24" s="51"/>
      <c r="V24" s="51"/>
      <c r="W24" s="51"/>
      <c r="Y24" s="94"/>
      <c r="Z24" s="50" t="s">
        <v>76</v>
      </c>
      <c r="AA24" s="51"/>
      <c r="AB24" s="51"/>
      <c r="AC24" s="51"/>
      <c r="AD24" s="51"/>
      <c r="AE24" s="51"/>
      <c r="AF24" s="51"/>
      <c r="AG24" s="51"/>
      <c r="AH24" s="51"/>
    </row>
    <row r="25" spans="3:34" ht="15.75" thickBot="1" x14ac:dyDescent="0.3">
      <c r="C25" s="94"/>
      <c r="D25" s="50" t="s">
        <v>77</v>
      </c>
      <c r="E25" s="51"/>
      <c r="F25" s="51"/>
      <c r="G25" s="51"/>
      <c r="H25" s="51"/>
      <c r="I25" s="51"/>
      <c r="J25" s="51"/>
      <c r="K25" s="51"/>
      <c r="L25" s="51"/>
      <c r="N25" s="94"/>
      <c r="O25" s="50" t="s">
        <v>77</v>
      </c>
      <c r="P25" s="51"/>
      <c r="Q25" s="51"/>
      <c r="R25" s="51"/>
      <c r="S25" s="51"/>
      <c r="T25" s="51"/>
      <c r="U25" s="51"/>
      <c r="V25" s="51"/>
      <c r="W25" s="51"/>
      <c r="Y25" s="94"/>
      <c r="Z25" s="50" t="s">
        <v>77</v>
      </c>
      <c r="AA25" s="51"/>
      <c r="AB25" s="51"/>
      <c r="AC25" s="51"/>
      <c r="AD25" s="51"/>
      <c r="AE25" s="51"/>
      <c r="AF25" s="51"/>
      <c r="AG25" s="51"/>
      <c r="AH25" s="51"/>
    </row>
    <row r="26" spans="3:34" ht="15.75" thickBot="1" x14ac:dyDescent="0.3">
      <c r="C26" s="94"/>
      <c r="D26" s="50" t="s">
        <v>78</v>
      </c>
      <c r="E26" s="51"/>
      <c r="F26" s="51"/>
      <c r="G26" s="51"/>
      <c r="H26" s="51"/>
      <c r="I26" s="51"/>
      <c r="J26" s="51"/>
      <c r="K26" s="51"/>
      <c r="L26" s="51"/>
      <c r="N26" s="94"/>
      <c r="O26" s="50" t="s">
        <v>78</v>
      </c>
      <c r="P26" s="51"/>
      <c r="Q26" s="51"/>
      <c r="R26" s="51"/>
      <c r="S26" s="51"/>
      <c r="T26" s="51"/>
      <c r="U26" s="51"/>
      <c r="V26" s="51"/>
      <c r="W26" s="51"/>
      <c r="Y26" s="94"/>
      <c r="Z26" s="50" t="s">
        <v>78</v>
      </c>
      <c r="AA26" s="51"/>
      <c r="AB26" s="51"/>
      <c r="AC26" s="51"/>
      <c r="AD26" s="51"/>
      <c r="AE26" s="51"/>
      <c r="AF26" s="51"/>
      <c r="AG26" s="51"/>
      <c r="AH26" s="51"/>
    </row>
    <row r="27" spans="3:34" ht="15.75" thickBot="1" x14ac:dyDescent="0.3">
      <c r="C27" s="94"/>
      <c r="D27" s="50" t="s">
        <v>79</v>
      </c>
      <c r="E27" s="51"/>
      <c r="F27" s="51"/>
      <c r="G27" s="51"/>
      <c r="H27" s="51"/>
      <c r="I27" s="51"/>
      <c r="J27" s="51"/>
      <c r="K27" s="51"/>
      <c r="L27" s="51"/>
      <c r="N27" s="94"/>
      <c r="O27" s="50" t="s">
        <v>79</v>
      </c>
      <c r="P27" s="51"/>
      <c r="Q27" s="51"/>
      <c r="R27" s="51"/>
      <c r="S27" s="51"/>
      <c r="T27" s="51"/>
      <c r="U27" s="51"/>
      <c r="V27" s="51"/>
      <c r="W27" s="51"/>
      <c r="Y27" s="94"/>
      <c r="Z27" s="50" t="s">
        <v>79</v>
      </c>
      <c r="AA27" s="51"/>
      <c r="AB27" s="51"/>
      <c r="AC27" s="51"/>
      <c r="AD27" s="51"/>
      <c r="AE27" s="51"/>
      <c r="AF27" s="51"/>
      <c r="AG27" s="51"/>
      <c r="AH27" s="51"/>
    </row>
    <row r="28" spans="3:34" ht="15.75" thickBot="1" x14ac:dyDescent="0.3">
      <c r="C28" s="94"/>
      <c r="D28" s="50" t="s">
        <v>80</v>
      </c>
      <c r="E28" s="51"/>
      <c r="F28" s="51"/>
      <c r="G28" s="51"/>
      <c r="H28" s="51"/>
      <c r="I28" s="51"/>
      <c r="J28" s="51"/>
      <c r="K28" s="51"/>
      <c r="L28" s="51"/>
      <c r="N28" s="94"/>
      <c r="O28" s="50" t="s">
        <v>80</v>
      </c>
      <c r="P28" s="51"/>
      <c r="Q28" s="51"/>
      <c r="R28" s="51"/>
      <c r="S28" s="51"/>
      <c r="T28" s="51"/>
      <c r="U28" s="51"/>
      <c r="V28" s="51"/>
      <c r="W28" s="51"/>
      <c r="Y28" s="94"/>
      <c r="Z28" s="50" t="s">
        <v>80</v>
      </c>
      <c r="AA28" s="51"/>
      <c r="AB28" s="51"/>
      <c r="AC28" s="51"/>
      <c r="AD28" s="51"/>
      <c r="AE28" s="51"/>
      <c r="AF28" s="51"/>
      <c r="AG28" s="51"/>
      <c r="AH28" s="51"/>
    </row>
    <row r="29" spans="3:34" ht="15.75" thickBot="1" x14ac:dyDescent="0.3">
      <c r="C29" s="94"/>
      <c r="D29" s="50" t="s">
        <v>81</v>
      </c>
      <c r="E29" s="51"/>
      <c r="F29" s="51"/>
      <c r="G29" s="51"/>
      <c r="H29" s="51"/>
      <c r="I29" s="51"/>
      <c r="J29" s="51"/>
      <c r="K29" s="51"/>
      <c r="L29" s="51"/>
      <c r="N29" s="94"/>
      <c r="O29" s="50" t="s">
        <v>81</v>
      </c>
      <c r="P29" s="51"/>
      <c r="Q29" s="51"/>
      <c r="R29" s="51"/>
      <c r="S29" s="51"/>
      <c r="T29" s="51"/>
      <c r="U29" s="51"/>
      <c r="V29" s="51"/>
      <c r="W29" s="51"/>
      <c r="Y29" s="94"/>
      <c r="Z29" s="50" t="s">
        <v>81</v>
      </c>
      <c r="AA29" s="51"/>
      <c r="AB29" s="51"/>
      <c r="AC29" s="51"/>
      <c r="AD29" s="51"/>
      <c r="AE29" s="51"/>
      <c r="AF29" s="51"/>
      <c r="AG29" s="51"/>
      <c r="AH29" s="51"/>
    </row>
    <row r="30" spans="3:34" ht="15.75" thickBot="1" x14ac:dyDescent="0.3">
      <c r="C30" s="94"/>
      <c r="D30" s="50" t="s">
        <v>82</v>
      </c>
      <c r="E30" s="51"/>
      <c r="F30" s="51"/>
      <c r="G30" s="51"/>
      <c r="H30" s="51"/>
      <c r="I30" s="51"/>
      <c r="J30" s="51"/>
      <c r="K30" s="51"/>
      <c r="L30" s="51"/>
      <c r="N30" s="94"/>
      <c r="O30" s="50" t="s">
        <v>82</v>
      </c>
      <c r="P30" s="51"/>
      <c r="Q30" s="51"/>
      <c r="R30" s="51"/>
      <c r="S30" s="51"/>
      <c r="T30" s="51"/>
      <c r="U30" s="51"/>
      <c r="V30" s="51"/>
      <c r="W30" s="51"/>
      <c r="Y30" s="94"/>
      <c r="Z30" s="50" t="s">
        <v>82</v>
      </c>
      <c r="AA30" s="51"/>
      <c r="AB30" s="51"/>
      <c r="AC30" s="51"/>
      <c r="AD30" s="51"/>
      <c r="AE30" s="51"/>
      <c r="AF30" s="51"/>
      <c r="AG30" s="51"/>
      <c r="AH30" s="51"/>
    </row>
    <row r="31" spans="3:34" ht="13.15" customHeight="1" thickBot="1" x14ac:dyDescent="0.3">
      <c r="C31" s="94"/>
      <c r="D31" s="50" t="s">
        <v>83</v>
      </c>
      <c r="E31" s="51"/>
      <c r="F31" s="51"/>
      <c r="G31" s="51"/>
      <c r="H31" s="51"/>
      <c r="I31" s="51"/>
      <c r="J31" s="51"/>
      <c r="K31" s="51"/>
      <c r="L31" s="51"/>
      <c r="N31" s="94"/>
      <c r="O31" s="50" t="s">
        <v>83</v>
      </c>
      <c r="P31" s="51"/>
      <c r="Q31" s="51"/>
      <c r="R31" s="51"/>
      <c r="S31" s="51"/>
      <c r="T31" s="51"/>
      <c r="U31" s="51"/>
      <c r="V31" s="51"/>
      <c r="W31" s="51"/>
      <c r="Y31" s="94"/>
      <c r="Z31" s="50" t="s">
        <v>83</v>
      </c>
      <c r="AA31" s="51"/>
      <c r="AB31" s="51"/>
      <c r="AC31" s="51"/>
      <c r="AD31" s="51"/>
      <c r="AE31" s="51"/>
      <c r="AF31" s="51"/>
      <c r="AG31" s="51"/>
      <c r="AH31" s="51"/>
    </row>
    <row r="32" spans="3:34" ht="13.15" customHeight="1" thickBot="1" x14ac:dyDescent="0.3">
      <c r="C32" s="94"/>
      <c r="D32" s="50" t="s">
        <v>108</v>
      </c>
      <c r="E32" s="51"/>
      <c r="F32" s="51"/>
      <c r="G32" s="51"/>
      <c r="H32" s="51"/>
      <c r="I32" s="51"/>
      <c r="J32" s="51"/>
      <c r="K32" s="51"/>
      <c r="L32" s="51"/>
      <c r="N32" s="94"/>
      <c r="O32" s="50" t="s">
        <v>108</v>
      </c>
      <c r="P32" s="51"/>
      <c r="Q32" s="51"/>
      <c r="R32" s="51"/>
      <c r="S32" s="51"/>
      <c r="T32" s="51"/>
      <c r="U32" s="51"/>
      <c r="V32" s="51"/>
      <c r="W32" s="51"/>
      <c r="Y32" s="94"/>
      <c r="Z32" s="50" t="s">
        <v>108</v>
      </c>
      <c r="AA32" s="51"/>
      <c r="AB32" s="51"/>
      <c r="AC32" s="51"/>
      <c r="AD32" s="51"/>
      <c r="AE32" s="51"/>
      <c r="AF32" s="51"/>
      <c r="AG32" s="51"/>
      <c r="AH32" s="51"/>
    </row>
    <row r="33" spans="3:34" ht="13.15" customHeight="1" thickBot="1" x14ac:dyDescent="0.3">
      <c r="C33" s="94"/>
      <c r="D33" s="50" t="s">
        <v>109</v>
      </c>
      <c r="E33" s="51"/>
      <c r="F33" s="51"/>
      <c r="G33" s="51"/>
      <c r="H33" s="51"/>
      <c r="I33" s="51"/>
      <c r="J33" s="51"/>
      <c r="K33" s="51"/>
      <c r="L33" s="51"/>
      <c r="N33" s="94"/>
      <c r="O33" s="50" t="s">
        <v>109</v>
      </c>
      <c r="P33" s="51"/>
      <c r="Q33" s="51"/>
      <c r="R33" s="51"/>
      <c r="S33" s="51"/>
      <c r="T33" s="51"/>
      <c r="U33" s="51"/>
      <c r="V33" s="51"/>
      <c r="W33" s="51"/>
      <c r="Y33" s="94"/>
      <c r="Z33" s="50" t="s">
        <v>109</v>
      </c>
      <c r="AA33" s="51"/>
      <c r="AB33" s="51"/>
      <c r="AC33" s="51"/>
      <c r="AD33" s="51"/>
      <c r="AE33" s="51"/>
      <c r="AF33" s="51"/>
      <c r="AG33" s="51"/>
      <c r="AH33" s="51"/>
    </row>
    <row r="34" spans="3:34" ht="13.15" customHeight="1" thickBot="1" x14ac:dyDescent="0.3">
      <c r="C34" s="94"/>
      <c r="D34" s="50" t="s">
        <v>110</v>
      </c>
      <c r="E34" s="51"/>
      <c r="F34" s="51"/>
      <c r="G34" s="51"/>
      <c r="H34" s="51"/>
      <c r="I34" s="51"/>
      <c r="J34" s="51"/>
      <c r="K34" s="51"/>
      <c r="L34" s="51"/>
      <c r="N34" s="94"/>
      <c r="O34" s="50" t="s">
        <v>110</v>
      </c>
      <c r="P34" s="51"/>
      <c r="Q34" s="51"/>
      <c r="R34" s="51"/>
      <c r="S34" s="51"/>
      <c r="T34" s="51"/>
      <c r="U34" s="51"/>
      <c r="V34" s="51"/>
      <c r="W34" s="51"/>
      <c r="Y34" s="94"/>
      <c r="Z34" s="50" t="s">
        <v>110</v>
      </c>
      <c r="AA34" s="51"/>
      <c r="AB34" s="51"/>
      <c r="AC34" s="51"/>
      <c r="AD34" s="51"/>
      <c r="AE34" s="51"/>
      <c r="AF34" s="51"/>
      <c r="AG34" s="51"/>
      <c r="AH34" s="51"/>
    </row>
    <row r="35" spans="3:34" ht="13.15" customHeight="1" thickBot="1" x14ac:dyDescent="0.3">
      <c r="C35" s="94"/>
      <c r="D35" s="50" t="s">
        <v>111</v>
      </c>
      <c r="E35" s="51"/>
      <c r="F35" s="51"/>
      <c r="G35" s="51"/>
      <c r="H35" s="51"/>
      <c r="I35" s="51"/>
      <c r="J35" s="51"/>
      <c r="K35" s="51"/>
      <c r="L35" s="51"/>
      <c r="N35" s="94"/>
      <c r="O35" s="50" t="s">
        <v>111</v>
      </c>
      <c r="P35" s="51"/>
      <c r="Q35" s="51"/>
      <c r="R35" s="51"/>
      <c r="S35" s="51"/>
      <c r="T35" s="51"/>
      <c r="U35" s="51"/>
      <c r="V35" s="51"/>
      <c r="W35" s="51"/>
      <c r="Y35" s="94"/>
      <c r="Z35" s="50" t="s">
        <v>111</v>
      </c>
      <c r="AA35" s="51"/>
      <c r="AB35" s="51"/>
      <c r="AC35" s="51"/>
      <c r="AD35" s="51"/>
      <c r="AE35" s="51"/>
      <c r="AF35" s="51"/>
      <c r="AG35" s="51"/>
      <c r="AH35" s="51"/>
    </row>
    <row r="36" spans="3:34" ht="13.15" customHeight="1" thickBot="1" x14ac:dyDescent="0.3">
      <c r="C36" s="94"/>
      <c r="D36" s="50" t="s">
        <v>112</v>
      </c>
      <c r="E36" s="51"/>
      <c r="F36" s="51"/>
      <c r="G36" s="51"/>
      <c r="H36" s="51"/>
      <c r="I36" s="51"/>
      <c r="J36" s="51"/>
      <c r="K36" s="51"/>
      <c r="L36" s="51"/>
      <c r="N36" s="94"/>
      <c r="O36" s="50" t="s">
        <v>112</v>
      </c>
      <c r="P36" s="51"/>
      <c r="Q36" s="51"/>
      <c r="R36" s="51"/>
      <c r="S36" s="51"/>
      <c r="T36" s="51"/>
      <c r="U36" s="51"/>
      <c r="V36" s="51"/>
      <c r="W36" s="51"/>
      <c r="Y36" s="94"/>
      <c r="Z36" s="50" t="s">
        <v>112</v>
      </c>
      <c r="AA36" s="51"/>
      <c r="AB36" s="51"/>
      <c r="AC36" s="51"/>
      <c r="AD36" s="51"/>
      <c r="AE36" s="51"/>
      <c r="AF36" s="51"/>
      <c r="AG36" s="51"/>
      <c r="AH36" s="51"/>
    </row>
    <row r="37" spans="3:34" ht="13.15" customHeight="1" thickBot="1" x14ac:dyDescent="0.3">
      <c r="C37" s="94"/>
      <c r="D37" s="50" t="s">
        <v>113</v>
      </c>
      <c r="E37" s="51"/>
      <c r="F37" s="51"/>
      <c r="G37" s="51"/>
      <c r="H37" s="51"/>
      <c r="I37" s="51"/>
      <c r="J37" s="51"/>
      <c r="K37" s="51"/>
      <c r="L37" s="51"/>
      <c r="N37" s="94"/>
      <c r="O37" s="50" t="s">
        <v>113</v>
      </c>
      <c r="P37" s="51"/>
      <c r="Q37" s="51"/>
      <c r="R37" s="51"/>
      <c r="S37" s="51"/>
      <c r="T37" s="51"/>
      <c r="U37" s="51"/>
      <c r="V37" s="51"/>
      <c r="W37" s="51"/>
      <c r="Y37" s="94"/>
      <c r="Z37" s="50" t="s">
        <v>113</v>
      </c>
      <c r="AA37" s="51"/>
      <c r="AB37" s="51"/>
      <c r="AC37" s="51"/>
      <c r="AD37" s="51"/>
      <c r="AE37" s="51"/>
      <c r="AF37" s="51"/>
      <c r="AG37" s="51"/>
      <c r="AH37" s="51"/>
    </row>
    <row r="38" spans="3:34" ht="13.15" customHeight="1" thickBot="1" x14ac:dyDescent="0.3">
      <c r="C38" s="94"/>
      <c r="D38" s="50" t="s">
        <v>114</v>
      </c>
      <c r="E38" s="51"/>
      <c r="F38" s="51"/>
      <c r="G38" s="51"/>
      <c r="H38" s="51"/>
      <c r="I38" s="51"/>
      <c r="J38" s="51"/>
      <c r="K38" s="51"/>
      <c r="L38" s="51"/>
      <c r="N38" s="94"/>
      <c r="O38" s="50" t="s">
        <v>114</v>
      </c>
      <c r="P38" s="51"/>
      <c r="Q38" s="51"/>
      <c r="R38" s="51"/>
      <c r="S38" s="51"/>
      <c r="T38" s="51"/>
      <c r="U38" s="51"/>
      <c r="V38" s="51"/>
      <c r="W38" s="51"/>
      <c r="Y38" s="94"/>
      <c r="Z38" s="50" t="s">
        <v>114</v>
      </c>
      <c r="AA38" s="51"/>
      <c r="AB38" s="51"/>
      <c r="AC38" s="51"/>
      <c r="AD38" s="51"/>
      <c r="AE38" s="51"/>
      <c r="AF38" s="51"/>
      <c r="AG38" s="51"/>
      <c r="AH38" s="51"/>
    </row>
    <row r="39" spans="3:34" ht="13.15" customHeight="1" thickBot="1" x14ac:dyDescent="0.3">
      <c r="C39" s="94"/>
      <c r="D39" s="50" t="s">
        <v>115</v>
      </c>
      <c r="E39" s="51"/>
      <c r="F39" s="51"/>
      <c r="G39" s="51"/>
      <c r="H39" s="51"/>
      <c r="I39" s="51"/>
      <c r="J39" s="51"/>
      <c r="K39" s="51"/>
      <c r="L39" s="51"/>
      <c r="N39" s="94"/>
      <c r="O39" s="50" t="s">
        <v>115</v>
      </c>
      <c r="P39" s="51"/>
      <c r="Q39" s="51"/>
      <c r="R39" s="51"/>
      <c r="S39" s="51"/>
      <c r="T39" s="51"/>
      <c r="U39" s="51"/>
      <c r="V39" s="51"/>
      <c r="W39" s="51"/>
      <c r="Y39" s="94"/>
      <c r="Z39" s="50" t="s">
        <v>115</v>
      </c>
      <c r="AA39" s="51"/>
      <c r="AB39" s="51"/>
      <c r="AC39" s="51"/>
      <c r="AD39" s="51"/>
      <c r="AE39" s="51"/>
      <c r="AF39" s="51"/>
      <c r="AG39" s="51"/>
      <c r="AH39" s="51"/>
    </row>
    <row r="40" spans="3:34" ht="13.15" customHeight="1" thickBot="1" x14ac:dyDescent="0.3">
      <c r="C40" s="94"/>
      <c r="D40" s="50" t="s">
        <v>116</v>
      </c>
      <c r="E40" s="51"/>
      <c r="F40" s="51"/>
      <c r="G40" s="51"/>
      <c r="H40" s="51"/>
      <c r="I40" s="51"/>
      <c r="J40" s="51"/>
      <c r="K40" s="51"/>
      <c r="L40" s="51"/>
      <c r="N40" s="94"/>
      <c r="O40" s="50" t="s">
        <v>116</v>
      </c>
      <c r="P40" s="51"/>
      <c r="Q40" s="51"/>
      <c r="R40" s="51"/>
      <c r="S40" s="51"/>
      <c r="T40" s="51"/>
      <c r="U40" s="51"/>
      <c r="V40" s="51"/>
      <c r="W40" s="51"/>
      <c r="Y40" s="94"/>
      <c r="Z40" s="50" t="s">
        <v>116</v>
      </c>
      <c r="AA40" s="51"/>
      <c r="AB40" s="51"/>
      <c r="AC40" s="51"/>
      <c r="AD40" s="51"/>
      <c r="AE40" s="51"/>
      <c r="AF40" s="51"/>
      <c r="AG40" s="51"/>
      <c r="AH40" s="51"/>
    </row>
    <row r="41" spans="3:34" ht="13.15" customHeight="1" thickBot="1" x14ac:dyDescent="0.3">
      <c r="C41" s="94"/>
      <c r="D41" s="50" t="s">
        <v>117</v>
      </c>
      <c r="E41" s="51"/>
      <c r="F41" s="51"/>
      <c r="G41" s="51"/>
      <c r="H41" s="51"/>
      <c r="I41" s="51"/>
      <c r="J41" s="51"/>
      <c r="K41" s="51"/>
      <c r="L41" s="51"/>
      <c r="N41" s="94"/>
      <c r="O41" s="50" t="s">
        <v>117</v>
      </c>
      <c r="P41" s="51"/>
      <c r="Q41" s="51"/>
      <c r="R41" s="51"/>
      <c r="S41" s="51"/>
      <c r="T41" s="51"/>
      <c r="U41" s="51"/>
      <c r="V41" s="51"/>
      <c r="W41" s="51"/>
      <c r="Y41" s="94"/>
      <c r="Z41" s="50" t="s">
        <v>117</v>
      </c>
      <c r="AA41" s="51"/>
      <c r="AB41" s="51"/>
      <c r="AC41" s="51"/>
      <c r="AD41" s="51"/>
      <c r="AE41" s="51"/>
      <c r="AF41" s="51"/>
      <c r="AG41" s="51"/>
      <c r="AH41" s="51"/>
    </row>
    <row r="42" spans="3:34" ht="14.45" customHeight="1" thickBot="1" x14ac:dyDescent="0.3"/>
    <row r="43" spans="3:34" ht="14.45" customHeight="1" thickBot="1" x14ac:dyDescent="0.3">
      <c r="C43" s="105" t="s">
        <v>103</v>
      </c>
      <c r="D43" s="106"/>
      <c r="E43" s="106"/>
      <c r="F43" s="106"/>
      <c r="G43" s="106"/>
      <c r="H43" s="106"/>
      <c r="I43" s="106"/>
      <c r="J43" s="106"/>
      <c r="K43" s="106"/>
      <c r="L43" s="107"/>
      <c r="N43" s="105" t="s">
        <v>104</v>
      </c>
      <c r="O43" s="106"/>
      <c r="P43" s="106"/>
      <c r="Q43" s="106"/>
      <c r="R43" s="106"/>
      <c r="S43" s="106"/>
      <c r="T43" s="106"/>
      <c r="U43" s="106"/>
      <c r="V43" s="106"/>
      <c r="W43" s="107"/>
      <c r="Y43" s="105" t="s">
        <v>105</v>
      </c>
      <c r="Z43" s="106"/>
      <c r="AA43" s="106"/>
      <c r="AB43" s="106"/>
      <c r="AC43" s="106"/>
      <c r="AD43" s="106"/>
      <c r="AE43" s="106"/>
      <c r="AF43" s="106"/>
      <c r="AG43" s="106"/>
      <c r="AH43" s="107"/>
    </row>
    <row r="44" spans="3:34" ht="14.45" customHeight="1" thickBot="1" x14ac:dyDescent="0.3">
      <c r="C44" s="98" t="s">
        <v>53</v>
      </c>
      <c r="D44" s="99"/>
      <c r="E44" s="90" t="s">
        <v>54</v>
      </c>
      <c r="F44" s="91"/>
      <c r="G44" s="91"/>
      <c r="H44" s="91"/>
      <c r="I44" s="91"/>
      <c r="J44" s="91"/>
      <c r="K44" s="91"/>
      <c r="L44" s="92"/>
      <c r="N44" s="98" t="s">
        <v>53</v>
      </c>
      <c r="O44" s="99"/>
      <c r="P44" s="90" t="s">
        <v>54</v>
      </c>
      <c r="Q44" s="91"/>
      <c r="R44" s="91"/>
      <c r="S44" s="91"/>
      <c r="T44" s="91"/>
      <c r="U44" s="91"/>
      <c r="V44" s="91"/>
      <c r="W44" s="92"/>
      <c r="Y44" s="98" t="s">
        <v>53</v>
      </c>
      <c r="Z44" s="99"/>
      <c r="AA44" s="90" t="s">
        <v>54</v>
      </c>
      <c r="AB44" s="91"/>
      <c r="AC44" s="91"/>
      <c r="AD44" s="91"/>
      <c r="AE44" s="91"/>
      <c r="AF44" s="91"/>
      <c r="AG44" s="91"/>
      <c r="AH44" s="92"/>
    </row>
    <row r="45" spans="3:34" ht="14.45" customHeight="1" thickBot="1" x14ac:dyDescent="0.3">
      <c r="C45" s="100"/>
      <c r="D45" s="101"/>
      <c r="E45" s="50" t="s">
        <v>84</v>
      </c>
      <c r="F45" s="50" t="s">
        <v>55</v>
      </c>
      <c r="G45" s="50" t="s">
        <v>56</v>
      </c>
      <c r="H45" s="50" t="s">
        <v>57</v>
      </c>
      <c r="I45" s="50" t="s">
        <v>58</v>
      </c>
      <c r="J45" s="50" t="s">
        <v>59</v>
      </c>
      <c r="K45" s="50" t="s">
        <v>60</v>
      </c>
      <c r="L45" s="50" t="s">
        <v>61</v>
      </c>
      <c r="N45" s="100"/>
      <c r="O45" s="101"/>
      <c r="P45" s="50" t="s">
        <v>84</v>
      </c>
      <c r="Q45" s="50" t="s">
        <v>55</v>
      </c>
      <c r="R45" s="50" t="s">
        <v>56</v>
      </c>
      <c r="S45" s="50" t="s">
        <v>57</v>
      </c>
      <c r="T45" s="50" t="s">
        <v>58</v>
      </c>
      <c r="U45" s="50" t="s">
        <v>59</v>
      </c>
      <c r="V45" s="50" t="s">
        <v>60</v>
      </c>
      <c r="W45" s="50" t="s">
        <v>61</v>
      </c>
      <c r="Y45" s="100"/>
      <c r="Z45" s="101"/>
      <c r="AA45" s="50" t="s">
        <v>84</v>
      </c>
      <c r="AB45" s="50" t="s">
        <v>55</v>
      </c>
      <c r="AC45" s="50" t="s">
        <v>56</v>
      </c>
      <c r="AD45" s="50" t="s">
        <v>57</v>
      </c>
      <c r="AE45" s="50" t="s">
        <v>58</v>
      </c>
      <c r="AF45" s="50" t="s">
        <v>59</v>
      </c>
      <c r="AG45" s="50" t="s">
        <v>60</v>
      </c>
      <c r="AH45" s="50" t="s">
        <v>61</v>
      </c>
    </row>
    <row r="46" spans="3:34" ht="14.45" customHeight="1" thickBot="1" x14ac:dyDescent="0.3">
      <c r="C46" s="102" t="s">
        <v>62</v>
      </c>
      <c r="D46" s="50" t="s">
        <v>63</v>
      </c>
      <c r="E46" s="83">
        <v>0</v>
      </c>
      <c r="F46" s="83">
        <v>0</v>
      </c>
      <c r="G46" s="83">
        <v>0</v>
      </c>
      <c r="H46" s="83">
        <v>0</v>
      </c>
      <c r="I46" s="83">
        <v>0</v>
      </c>
      <c r="J46" s="83">
        <v>0</v>
      </c>
      <c r="K46" s="83">
        <v>0</v>
      </c>
      <c r="L46" s="83">
        <v>0</v>
      </c>
      <c r="N46" s="102" t="s">
        <v>62</v>
      </c>
      <c r="O46" s="50" t="s">
        <v>63</v>
      </c>
      <c r="P46" s="81">
        <v>0</v>
      </c>
      <c r="Q46" s="81">
        <v>0</v>
      </c>
      <c r="R46" s="81">
        <v>0</v>
      </c>
      <c r="S46" s="81">
        <v>0</v>
      </c>
      <c r="T46" s="81">
        <v>0</v>
      </c>
      <c r="U46" s="81">
        <v>0</v>
      </c>
      <c r="V46" s="81">
        <v>0</v>
      </c>
      <c r="W46" s="81">
        <v>0</v>
      </c>
      <c r="Y46" s="102" t="s">
        <v>62</v>
      </c>
      <c r="Z46" s="50" t="s">
        <v>63</v>
      </c>
      <c r="AA46" s="83">
        <v>0</v>
      </c>
      <c r="AB46" s="83">
        <v>0</v>
      </c>
      <c r="AC46" s="83">
        <v>0</v>
      </c>
      <c r="AD46" s="83">
        <v>0</v>
      </c>
      <c r="AE46" s="83">
        <v>0</v>
      </c>
      <c r="AF46" s="83">
        <v>0</v>
      </c>
      <c r="AG46" s="83">
        <v>0</v>
      </c>
      <c r="AH46" s="83">
        <v>0</v>
      </c>
    </row>
    <row r="47" spans="3:34" ht="14.45" customHeight="1" thickBot="1" x14ac:dyDescent="0.3">
      <c r="C47" s="103"/>
      <c r="D47" s="50" t="s">
        <v>64</v>
      </c>
      <c r="E47" s="83">
        <v>0</v>
      </c>
      <c r="F47" s="83">
        <v>0</v>
      </c>
      <c r="G47" s="83">
        <v>19100.823323953056</v>
      </c>
      <c r="H47" s="83">
        <v>0</v>
      </c>
      <c r="I47" s="83">
        <v>0</v>
      </c>
      <c r="J47" s="83">
        <v>0</v>
      </c>
      <c r="K47" s="83">
        <v>0</v>
      </c>
      <c r="L47" s="83">
        <v>0</v>
      </c>
      <c r="N47" s="103"/>
      <c r="O47" s="50" t="s">
        <v>64</v>
      </c>
      <c r="P47" s="81">
        <v>0</v>
      </c>
      <c r="Q47" s="81">
        <v>0</v>
      </c>
      <c r="R47" s="81">
        <v>18973.157419219224</v>
      </c>
      <c r="S47" s="81">
        <v>0</v>
      </c>
      <c r="T47" s="81">
        <v>0</v>
      </c>
      <c r="U47" s="81">
        <v>0</v>
      </c>
      <c r="V47" s="81">
        <v>0</v>
      </c>
      <c r="W47" s="81">
        <v>0</v>
      </c>
      <c r="Y47" s="103"/>
      <c r="Z47" s="50" t="s">
        <v>64</v>
      </c>
      <c r="AA47" s="83">
        <v>0</v>
      </c>
      <c r="AB47" s="83">
        <v>0</v>
      </c>
      <c r="AC47" s="83">
        <v>16168.044081148737</v>
      </c>
      <c r="AD47" s="83">
        <v>0</v>
      </c>
      <c r="AE47" s="83">
        <v>0</v>
      </c>
      <c r="AF47" s="83">
        <v>0</v>
      </c>
      <c r="AG47" s="83">
        <v>0</v>
      </c>
      <c r="AH47" s="83">
        <v>0</v>
      </c>
    </row>
    <row r="48" spans="3:34" ht="14.45" customHeight="1" thickBot="1" x14ac:dyDescent="0.3">
      <c r="C48" s="103"/>
      <c r="D48" s="50" t="s">
        <v>65</v>
      </c>
      <c r="E48" s="83">
        <v>52960.983550974561</v>
      </c>
      <c r="F48" s="83">
        <v>75434.789853727416</v>
      </c>
      <c r="G48" s="83">
        <v>0</v>
      </c>
      <c r="H48" s="83">
        <v>0</v>
      </c>
      <c r="I48" s="83">
        <v>0</v>
      </c>
      <c r="J48" s="83">
        <v>0</v>
      </c>
      <c r="K48" s="83">
        <v>0</v>
      </c>
      <c r="L48" s="83">
        <v>0</v>
      </c>
      <c r="N48" s="103"/>
      <c r="O48" s="50" t="s">
        <v>65</v>
      </c>
      <c r="P48" s="81">
        <v>52607.0034232096</v>
      </c>
      <c r="Q48" s="81">
        <v>74930.599509062755</v>
      </c>
      <c r="R48" s="81">
        <v>0</v>
      </c>
      <c r="S48" s="81">
        <v>0</v>
      </c>
      <c r="T48" s="81">
        <v>0</v>
      </c>
      <c r="U48" s="81">
        <v>0</v>
      </c>
      <c r="V48" s="81">
        <v>0</v>
      </c>
      <c r="W48" s="81">
        <v>0</v>
      </c>
      <c r="Y48" s="103"/>
      <c r="Z48" s="50" t="s">
        <v>65</v>
      </c>
      <c r="AA48" s="83">
        <v>44829.246473336694</v>
      </c>
      <c r="AB48" s="83">
        <v>63852.378869857239</v>
      </c>
      <c r="AC48" s="83">
        <v>0</v>
      </c>
      <c r="AD48" s="83">
        <v>0</v>
      </c>
      <c r="AE48" s="83">
        <v>0</v>
      </c>
      <c r="AF48" s="83">
        <v>0</v>
      </c>
      <c r="AG48" s="83">
        <v>0</v>
      </c>
      <c r="AH48" s="83">
        <v>0</v>
      </c>
    </row>
    <row r="49" spans="3:34" ht="15.75" thickBot="1" x14ac:dyDescent="0.3">
      <c r="C49" s="103"/>
      <c r="D49" s="50" t="s">
        <v>66</v>
      </c>
      <c r="E49" s="83">
        <v>0</v>
      </c>
      <c r="F49" s="83">
        <v>265401.16000286053</v>
      </c>
      <c r="G49" s="83">
        <v>401749.4314533677</v>
      </c>
      <c r="H49" s="83">
        <v>0</v>
      </c>
      <c r="I49" s="83">
        <v>0</v>
      </c>
      <c r="J49" s="83">
        <v>0</v>
      </c>
      <c r="K49" s="83">
        <v>0</v>
      </c>
      <c r="L49" s="83">
        <v>0</v>
      </c>
      <c r="N49" s="103"/>
      <c r="O49" s="50" t="s">
        <v>66</v>
      </c>
      <c r="P49" s="81">
        <v>0</v>
      </c>
      <c r="Q49" s="81">
        <v>263627.2742056612</v>
      </c>
      <c r="R49" s="81">
        <v>399064.22235149203</v>
      </c>
      <c r="S49" s="81">
        <v>0</v>
      </c>
      <c r="T49" s="81">
        <v>0</v>
      </c>
      <c r="U49" s="81">
        <v>0</v>
      </c>
      <c r="V49" s="81">
        <v>0</v>
      </c>
      <c r="W49" s="81">
        <v>0</v>
      </c>
      <c r="Y49" s="103"/>
      <c r="Z49" s="50" t="s">
        <v>66</v>
      </c>
      <c r="AA49" s="83">
        <v>0</v>
      </c>
      <c r="AB49" s="83">
        <v>224650.9263678274</v>
      </c>
      <c r="AC49" s="83">
        <v>340064.00704041484</v>
      </c>
      <c r="AD49" s="83">
        <v>0</v>
      </c>
      <c r="AE49" s="83">
        <v>0</v>
      </c>
      <c r="AF49" s="83">
        <v>0</v>
      </c>
      <c r="AG49" s="83">
        <v>0</v>
      </c>
      <c r="AH49" s="83">
        <v>0</v>
      </c>
    </row>
    <row r="50" spans="3:34" ht="14.45" customHeight="1" thickBot="1" x14ac:dyDescent="0.3">
      <c r="C50" s="103"/>
      <c r="D50" s="50" t="s">
        <v>67</v>
      </c>
      <c r="E50" s="83">
        <v>0</v>
      </c>
      <c r="F50" s="83">
        <v>715663.1708010115</v>
      </c>
      <c r="G50" s="83">
        <v>141067.48201802274</v>
      </c>
      <c r="H50" s="83">
        <v>94702.623440860276</v>
      </c>
      <c r="I50" s="83">
        <v>0</v>
      </c>
      <c r="J50" s="83">
        <v>0</v>
      </c>
      <c r="K50" s="83">
        <v>0</v>
      </c>
      <c r="L50" s="83">
        <v>0</v>
      </c>
      <c r="N50" s="103"/>
      <c r="O50" s="50" t="s">
        <v>67</v>
      </c>
      <c r="P50" s="81">
        <v>0</v>
      </c>
      <c r="Q50" s="81">
        <v>710879.82797670399</v>
      </c>
      <c r="R50" s="81">
        <v>140124.61649778255</v>
      </c>
      <c r="S50" s="81">
        <v>94069.650929822848</v>
      </c>
      <c r="T50" s="81">
        <v>0</v>
      </c>
      <c r="U50" s="81">
        <v>0</v>
      </c>
      <c r="V50" s="81">
        <v>0</v>
      </c>
      <c r="W50" s="81">
        <v>0</v>
      </c>
      <c r="Y50" s="103"/>
      <c r="Z50" s="50" t="s">
        <v>67</v>
      </c>
      <c r="AA50" s="83">
        <v>0</v>
      </c>
      <c r="AB50" s="83">
        <v>605778.79270026949</v>
      </c>
      <c r="AC50" s="83">
        <v>119407.69405598706</v>
      </c>
      <c r="AD50" s="83">
        <v>80161.790118865654</v>
      </c>
      <c r="AE50" s="83">
        <v>0</v>
      </c>
      <c r="AF50" s="83">
        <v>0</v>
      </c>
      <c r="AG50" s="83">
        <v>0</v>
      </c>
      <c r="AH50" s="83">
        <v>0</v>
      </c>
    </row>
    <row r="51" spans="3:34" ht="14.45" customHeight="1" thickBot="1" x14ac:dyDescent="0.3">
      <c r="C51" s="103"/>
      <c r="D51" s="50" t="s">
        <v>68</v>
      </c>
      <c r="E51" s="83">
        <v>108175.82523308606</v>
      </c>
      <c r="F51" s="83">
        <v>914525.5689407367</v>
      </c>
      <c r="G51" s="83">
        <v>588365.45085562731</v>
      </c>
      <c r="H51" s="83">
        <v>104018.51835477357</v>
      </c>
      <c r="I51" s="83">
        <v>0</v>
      </c>
      <c r="J51" s="83">
        <v>6030.319175656191</v>
      </c>
      <c r="K51" s="83">
        <v>0</v>
      </c>
      <c r="L51" s="83">
        <v>0</v>
      </c>
      <c r="N51" s="103"/>
      <c r="O51" s="50" t="s">
        <v>68</v>
      </c>
      <c r="P51" s="81">
        <v>107452.80066160634</v>
      </c>
      <c r="Q51" s="81">
        <v>908413.07147500548</v>
      </c>
      <c r="R51" s="81">
        <v>584432.93934428215</v>
      </c>
      <c r="S51" s="81">
        <v>103323.28035222202</v>
      </c>
      <c r="T51" s="81">
        <v>0</v>
      </c>
      <c r="U51" s="81">
        <v>5990.0137846090674</v>
      </c>
      <c r="V51" s="81">
        <v>0</v>
      </c>
      <c r="W51" s="81">
        <v>0</v>
      </c>
      <c r="Y51" s="103"/>
      <c r="Z51" s="50" t="s">
        <v>68</v>
      </c>
      <c r="AA51" s="83">
        <v>91566.289118536835</v>
      </c>
      <c r="AB51" s="83">
        <v>774107.45396661619</v>
      </c>
      <c r="AC51" s="83">
        <v>498026.62345604092</v>
      </c>
      <c r="AD51" s="83">
        <v>88047.303589618357</v>
      </c>
      <c r="AE51" s="83">
        <v>0</v>
      </c>
      <c r="AF51" s="83">
        <v>5104.4117105224223</v>
      </c>
      <c r="AG51" s="83">
        <v>0</v>
      </c>
      <c r="AH51" s="83">
        <v>0</v>
      </c>
    </row>
    <row r="52" spans="3:34" ht="14.45" customHeight="1" thickBot="1" x14ac:dyDescent="0.3">
      <c r="C52" s="103"/>
      <c r="D52" s="50" t="s">
        <v>69</v>
      </c>
      <c r="E52" s="83">
        <v>191328.9865954507</v>
      </c>
      <c r="F52" s="83">
        <v>346152.96351567237</v>
      </c>
      <c r="G52" s="83">
        <v>287745.41628838045</v>
      </c>
      <c r="H52" s="83">
        <v>148913.84270031177</v>
      </c>
      <c r="I52" s="83">
        <v>65763.803025109388</v>
      </c>
      <c r="J52" s="83">
        <v>0</v>
      </c>
      <c r="K52" s="83">
        <v>0</v>
      </c>
      <c r="L52" s="83">
        <v>0</v>
      </c>
      <c r="N52" s="103"/>
      <c r="O52" s="50" t="s">
        <v>69</v>
      </c>
      <c r="P52" s="81">
        <v>190050.18369982447</v>
      </c>
      <c r="Q52" s="81">
        <v>343839.34956751822</v>
      </c>
      <c r="R52" s="81">
        <v>285822.18615947798</v>
      </c>
      <c r="S52" s="81">
        <v>147918.53374774495</v>
      </c>
      <c r="T52" s="81">
        <v>65324.251531985545</v>
      </c>
      <c r="U52" s="81">
        <v>0</v>
      </c>
      <c r="V52" s="81">
        <v>0</v>
      </c>
      <c r="W52" s="81">
        <v>0</v>
      </c>
      <c r="Y52" s="103"/>
      <c r="Z52" s="50" t="s">
        <v>69</v>
      </c>
      <c r="AA52" s="83">
        <v>161951.94504508708</v>
      </c>
      <c r="AB52" s="83">
        <v>293003.93381071289</v>
      </c>
      <c r="AC52" s="83">
        <v>243564.40012012035</v>
      </c>
      <c r="AD52" s="83">
        <v>126049.30856842299</v>
      </c>
      <c r="AE52" s="83">
        <v>55666.295018842109</v>
      </c>
      <c r="AF52" s="83">
        <v>0</v>
      </c>
      <c r="AG52" s="83">
        <v>0</v>
      </c>
      <c r="AH52" s="83">
        <v>0</v>
      </c>
    </row>
    <row r="53" spans="3:34" ht="14.45" customHeight="1" thickBot="1" x14ac:dyDescent="0.3">
      <c r="C53" s="103"/>
      <c r="D53" s="50" t="s">
        <v>70</v>
      </c>
      <c r="E53" s="83">
        <v>0</v>
      </c>
      <c r="F53" s="83">
        <v>417441.3723961552</v>
      </c>
      <c r="G53" s="83">
        <v>1431143.7229030319</v>
      </c>
      <c r="H53" s="83">
        <v>322871.42065969011</v>
      </c>
      <c r="I53" s="83">
        <v>0</v>
      </c>
      <c r="J53" s="83">
        <v>0</v>
      </c>
      <c r="K53" s="83">
        <v>0</v>
      </c>
      <c r="L53" s="83">
        <v>0</v>
      </c>
      <c r="N53" s="103"/>
      <c r="O53" s="50" t="s">
        <v>70</v>
      </c>
      <c r="P53" s="81">
        <v>0</v>
      </c>
      <c r="Q53" s="81">
        <v>414651.2816458022</v>
      </c>
      <c r="R53" s="81">
        <v>1421578.2578395735</v>
      </c>
      <c r="S53" s="81">
        <v>320713.41567047441</v>
      </c>
      <c r="T53" s="81">
        <v>0</v>
      </c>
      <c r="U53" s="81">
        <v>0</v>
      </c>
      <c r="V53" s="81">
        <v>0</v>
      </c>
      <c r="W53" s="81">
        <v>0</v>
      </c>
      <c r="Y53" s="103"/>
      <c r="Z53" s="50" t="s">
        <v>70</v>
      </c>
      <c r="AA53" s="83">
        <v>0</v>
      </c>
      <c r="AB53" s="83">
        <v>353346.57547104434</v>
      </c>
      <c r="AC53" s="83">
        <v>1211403.0063478325</v>
      </c>
      <c r="AD53" s="83">
        <v>273297.08637337567</v>
      </c>
      <c r="AE53" s="83">
        <v>0</v>
      </c>
      <c r="AF53" s="83">
        <v>0</v>
      </c>
      <c r="AG53" s="83">
        <v>0</v>
      </c>
      <c r="AH53" s="83">
        <v>0</v>
      </c>
    </row>
    <row r="54" spans="3:34" ht="14.45" customHeight="1" thickBot="1" x14ac:dyDescent="0.3">
      <c r="C54" s="103"/>
      <c r="D54" s="50" t="s">
        <v>71</v>
      </c>
      <c r="E54" s="83">
        <v>0</v>
      </c>
      <c r="F54" s="83">
        <v>540076.07214294409</v>
      </c>
      <c r="G54" s="83">
        <v>1393263.6100328364</v>
      </c>
      <c r="H54" s="83">
        <v>109159.1566891915</v>
      </c>
      <c r="I54" s="83">
        <v>217212.45570115963</v>
      </c>
      <c r="J54" s="83">
        <v>0</v>
      </c>
      <c r="K54" s="83">
        <v>0</v>
      </c>
      <c r="L54" s="83">
        <v>0</v>
      </c>
      <c r="N54" s="103"/>
      <c r="O54" s="50" t="s">
        <v>71</v>
      </c>
      <c r="P54" s="81">
        <v>0</v>
      </c>
      <c r="Q54" s="81">
        <v>536466.31673052895</v>
      </c>
      <c r="R54" s="81">
        <v>1383951.327714382</v>
      </c>
      <c r="S54" s="81">
        <v>108429.55973609933</v>
      </c>
      <c r="T54" s="81">
        <v>215760.65311620137</v>
      </c>
      <c r="U54" s="81">
        <v>0</v>
      </c>
      <c r="V54" s="81">
        <v>0</v>
      </c>
      <c r="W54" s="81">
        <v>0</v>
      </c>
      <c r="Y54" s="103"/>
      <c r="Z54" s="50" t="s">
        <v>71</v>
      </c>
      <c r="AA54" s="83">
        <v>0</v>
      </c>
      <c r="AB54" s="83">
        <v>457151.6941173214</v>
      </c>
      <c r="AC54" s="83">
        <v>1179339.0830133772</v>
      </c>
      <c r="AD54" s="83">
        <v>92398.637863878903</v>
      </c>
      <c r="AE54" s="83">
        <v>183861.21368636916</v>
      </c>
      <c r="AF54" s="83">
        <v>0</v>
      </c>
      <c r="AG54" s="83">
        <v>0</v>
      </c>
      <c r="AH54" s="83">
        <v>0</v>
      </c>
    </row>
    <row r="55" spans="3:34" ht="14.45" customHeight="1" thickBot="1" x14ac:dyDescent="0.3">
      <c r="C55" s="103"/>
      <c r="D55" s="50" t="s">
        <v>72</v>
      </c>
      <c r="E55" s="83">
        <v>0</v>
      </c>
      <c r="F55" s="83">
        <v>234004.79136863656</v>
      </c>
      <c r="G55" s="83">
        <v>1699764.9032137427</v>
      </c>
      <c r="H55" s="83">
        <v>378867.46455415199</v>
      </c>
      <c r="I55" s="83">
        <v>69096.204070800071</v>
      </c>
      <c r="J55" s="83">
        <v>32306.340442016779</v>
      </c>
      <c r="K55" s="83">
        <v>0</v>
      </c>
      <c r="L55" s="83">
        <v>0</v>
      </c>
      <c r="N55" s="103"/>
      <c r="O55" s="50" t="s">
        <v>72</v>
      </c>
      <c r="P55" s="81">
        <v>0</v>
      </c>
      <c r="Q55" s="81">
        <v>232440.75232720608</v>
      </c>
      <c r="R55" s="81">
        <v>1688404.0304113922</v>
      </c>
      <c r="S55" s="81">
        <v>376335.1937291628</v>
      </c>
      <c r="T55" s="81">
        <v>68634.379506656274</v>
      </c>
      <c r="U55" s="81">
        <v>32090.411625168494</v>
      </c>
      <c r="V55" s="81">
        <v>0</v>
      </c>
      <c r="W55" s="81">
        <v>0</v>
      </c>
      <c r="Y55" s="103"/>
      <c r="Z55" s="50" t="s">
        <v>72</v>
      </c>
      <c r="AA55" s="83">
        <v>0</v>
      </c>
      <c r="AB55" s="83">
        <v>198075.219998691</v>
      </c>
      <c r="AC55" s="83">
        <v>1438779.5445595344</v>
      </c>
      <c r="AD55" s="83">
        <v>320695.38385515305</v>
      </c>
      <c r="AE55" s="83">
        <v>58487.03243361249</v>
      </c>
      <c r="AF55" s="83">
        <v>27345.959255699003</v>
      </c>
      <c r="AG55" s="83">
        <v>0</v>
      </c>
      <c r="AH55" s="83">
        <v>0</v>
      </c>
    </row>
    <row r="56" spans="3:34" ht="14.45" customHeight="1" thickBot="1" x14ac:dyDescent="0.3">
      <c r="C56" s="103"/>
      <c r="D56" s="50" t="s">
        <v>73</v>
      </c>
      <c r="E56" s="83">
        <v>85944.73010719732</v>
      </c>
      <c r="F56" s="83">
        <v>191990.00385205488</v>
      </c>
      <c r="G56" s="83">
        <v>500682.72142085311</v>
      </c>
      <c r="H56" s="83">
        <v>564263.68469776644</v>
      </c>
      <c r="I56" s="83">
        <v>297614.6302518007</v>
      </c>
      <c r="J56" s="83">
        <v>9372.0852828335956</v>
      </c>
      <c r="K56" s="83">
        <v>0</v>
      </c>
      <c r="L56" s="83">
        <v>0</v>
      </c>
      <c r="N56" s="103"/>
      <c r="O56" s="50" t="s">
        <v>73</v>
      </c>
      <c r="P56" s="81">
        <v>85370.293521917716</v>
      </c>
      <c r="Q56" s="81">
        <v>190706.78285545588</v>
      </c>
      <c r="R56" s="81">
        <v>497336.26291847881</v>
      </c>
      <c r="S56" s="81">
        <v>560492.26434621285</v>
      </c>
      <c r="T56" s="81">
        <v>295625.43636268313</v>
      </c>
      <c r="U56" s="81">
        <v>9309.4442266559217</v>
      </c>
      <c r="V56" s="81">
        <v>0</v>
      </c>
      <c r="W56" s="81">
        <v>0</v>
      </c>
      <c r="Y56" s="103"/>
      <c r="Z56" s="50" t="s">
        <v>73</v>
      </c>
      <c r="AA56" s="83">
        <v>72748.601531382476</v>
      </c>
      <c r="AB56" s="83">
        <v>162511.46836834479</v>
      </c>
      <c r="AC56" s="83">
        <v>423806.87854697846</v>
      </c>
      <c r="AD56" s="83">
        <v>477625.49147000961</v>
      </c>
      <c r="AE56" s="83">
        <v>251918.27490868853</v>
      </c>
      <c r="AF56" s="83">
        <v>7933.0762562008258</v>
      </c>
      <c r="AG56" s="83">
        <v>0</v>
      </c>
      <c r="AH56" s="83">
        <v>0</v>
      </c>
    </row>
    <row r="57" spans="3:34" ht="14.45" customHeight="1" thickBot="1" x14ac:dyDescent="0.3">
      <c r="C57" s="103"/>
      <c r="D57" s="50" t="s">
        <v>74</v>
      </c>
      <c r="E57" s="83">
        <v>0</v>
      </c>
      <c r="F57" s="83">
        <v>68890.172718092261</v>
      </c>
      <c r="G57" s="83">
        <v>441136.53880113427</v>
      </c>
      <c r="H57" s="83">
        <v>194619.24486445112</v>
      </c>
      <c r="I57" s="83">
        <v>39926.378805043445</v>
      </c>
      <c r="J57" s="83">
        <v>0</v>
      </c>
      <c r="K57" s="83">
        <v>0</v>
      </c>
      <c r="L57" s="83">
        <v>0</v>
      </c>
      <c r="N57" s="103"/>
      <c r="O57" s="50" t="s">
        <v>74</v>
      </c>
      <c r="P57" s="81">
        <v>0</v>
      </c>
      <c r="Q57" s="81">
        <v>68429.72522438156</v>
      </c>
      <c r="R57" s="81">
        <v>438188.07451862481</v>
      </c>
      <c r="S57" s="81">
        <v>193318.45057130264</v>
      </c>
      <c r="T57" s="81">
        <v>39659.519246874581</v>
      </c>
      <c r="U57" s="81">
        <v>0</v>
      </c>
      <c r="V57" s="81">
        <v>0</v>
      </c>
      <c r="W57" s="81">
        <v>0</v>
      </c>
      <c r="Y57" s="103"/>
      <c r="Z57" s="50" t="s">
        <v>74</v>
      </c>
      <c r="AA57" s="83">
        <v>0</v>
      </c>
      <c r="AB57" s="83">
        <v>58312.635553636057</v>
      </c>
      <c r="AC57" s="83">
        <v>373403.53785681917</v>
      </c>
      <c r="AD57" s="83">
        <v>164737.01037077134</v>
      </c>
      <c r="AE57" s="83">
        <v>33796.001437857791</v>
      </c>
      <c r="AF57" s="83">
        <v>0</v>
      </c>
      <c r="AG57" s="83">
        <v>0</v>
      </c>
      <c r="AH57" s="83">
        <v>0</v>
      </c>
    </row>
    <row r="58" spans="3:34" ht="14.45" customHeight="1" thickBot="1" x14ac:dyDescent="0.3">
      <c r="C58" s="103"/>
      <c r="D58" s="50" t="s">
        <v>75</v>
      </c>
      <c r="E58" s="83">
        <v>0</v>
      </c>
      <c r="F58" s="83">
        <v>156189.71505370154</v>
      </c>
      <c r="G58" s="83">
        <v>394810.70131349977</v>
      </c>
      <c r="H58" s="83">
        <v>540770.64753654238</v>
      </c>
      <c r="I58" s="83">
        <v>83933.583152924504</v>
      </c>
      <c r="J58" s="83">
        <v>20234.776185636561</v>
      </c>
      <c r="K58" s="83">
        <v>0</v>
      </c>
      <c r="L58" s="83">
        <v>0</v>
      </c>
      <c r="N58" s="103"/>
      <c r="O58" s="50" t="s">
        <v>75</v>
      </c>
      <c r="P58" s="81">
        <v>0</v>
      </c>
      <c r="Q58" s="81">
        <v>155145.77569337853</v>
      </c>
      <c r="R58" s="81">
        <v>392171.86923139897</v>
      </c>
      <c r="S58" s="81">
        <v>537156.24972759152</v>
      </c>
      <c r="T58" s="81">
        <v>83372.588652895123</v>
      </c>
      <c r="U58" s="81">
        <v>20099.531177344881</v>
      </c>
      <c r="V58" s="81">
        <v>0</v>
      </c>
      <c r="W58" s="81">
        <v>0</v>
      </c>
      <c r="Y58" s="103"/>
      <c r="Z58" s="50" t="s">
        <v>75</v>
      </c>
      <c r="AA58" s="83">
        <v>0</v>
      </c>
      <c r="AB58" s="83">
        <v>132208.02868971205</v>
      </c>
      <c r="AC58" s="83">
        <v>334190.66363181447</v>
      </c>
      <c r="AD58" s="83">
        <v>457739.62299299956</v>
      </c>
      <c r="AE58" s="83">
        <v>71046.250168885206</v>
      </c>
      <c r="AF58" s="83">
        <v>17127.887515261467</v>
      </c>
      <c r="AG58" s="83">
        <v>0</v>
      </c>
      <c r="AH58" s="83">
        <v>0</v>
      </c>
    </row>
    <row r="59" spans="3:34" ht="14.45" customHeight="1" thickBot="1" x14ac:dyDescent="0.3">
      <c r="C59" s="103"/>
      <c r="D59" s="50" t="s">
        <v>76</v>
      </c>
      <c r="E59" s="83">
        <v>0</v>
      </c>
      <c r="F59" s="83">
        <v>0</v>
      </c>
      <c r="G59" s="83">
        <v>95494.751558278556</v>
      </c>
      <c r="H59" s="83">
        <v>228283.51922204209</v>
      </c>
      <c r="I59" s="83">
        <v>81437.794266714001</v>
      </c>
      <c r="J59" s="83">
        <v>35195.461910669459</v>
      </c>
      <c r="K59" s="83">
        <v>0</v>
      </c>
      <c r="L59" s="83">
        <v>0</v>
      </c>
      <c r="N59" s="103"/>
      <c r="O59" s="50" t="s">
        <v>76</v>
      </c>
      <c r="P59" s="81">
        <v>0</v>
      </c>
      <c r="Q59" s="81">
        <v>0</v>
      </c>
      <c r="R59" s="81">
        <v>94856.484628719991</v>
      </c>
      <c r="S59" s="81">
        <v>226757.71996600908</v>
      </c>
      <c r="T59" s="81">
        <v>80893.481097158117</v>
      </c>
      <c r="U59" s="81">
        <v>34960.222810702697</v>
      </c>
      <c r="V59" s="81">
        <v>0</v>
      </c>
      <c r="W59" s="81">
        <v>0</v>
      </c>
      <c r="Y59" s="103"/>
      <c r="Z59" s="50" t="s">
        <v>76</v>
      </c>
      <c r="AA59" s="83">
        <v>0</v>
      </c>
      <c r="AB59" s="83">
        <v>0</v>
      </c>
      <c r="AC59" s="83">
        <v>80832.293274835669</v>
      </c>
      <c r="AD59" s="83">
        <v>193232.4036081332</v>
      </c>
      <c r="AE59" s="83">
        <v>68933.66978189793</v>
      </c>
      <c r="AF59" s="83">
        <v>29791.479140823118</v>
      </c>
      <c r="AG59" s="83">
        <v>0</v>
      </c>
      <c r="AH59" s="83">
        <v>0</v>
      </c>
    </row>
    <row r="60" spans="3:34" ht="14.45" customHeight="1" thickBot="1" x14ac:dyDescent="0.3">
      <c r="C60" s="103"/>
      <c r="D60" s="50" t="s">
        <v>77</v>
      </c>
      <c r="E60" s="83">
        <v>0</v>
      </c>
      <c r="F60" s="83">
        <v>91422.510655137114</v>
      </c>
      <c r="G60" s="83">
        <v>121188.57816888147</v>
      </c>
      <c r="H60" s="83">
        <v>234267.01309026469</v>
      </c>
      <c r="I60" s="83">
        <v>115172.30658545537</v>
      </c>
      <c r="J60" s="83">
        <v>135722.37317447813</v>
      </c>
      <c r="K60" s="83">
        <v>0</v>
      </c>
      <c r="L60" s="83">
        <v>721.89015626788876</v>
      </c>
      <c r="N60" s="103"/>
      <c r="O60" s="50" t="s">
        <v>77</v>
      </c>
      <c r="P60" s="81">
        <v>0</v>
      </c>
      <c r="Q60" s="81">
        <v>90811.461731335483</v>
      </c>
      <c r="R60" s="81">
        <v>120378.57908073039</v>
      </c>
      <c r="S60" s="81">
        <v>232701.22141373754</v>
      </c>
      <c r="T60" s="81">
        <v>114402.5189971855</v>
      </c>
      <c r="U60" s="81">
        <v>134815.23324285989</v>
      </c>
      <c r="V60" s="81">
        <v>0</v>
      </c>
      <c r="W60" s="81">
        <v>717.06519357621175</v>
      </c>
      <c r="Y60" s="103"/>
      <c r="Z60" s="50" t="s">
        <v>77</v>
      </c>
      <c r="AA60" s="83">
        <v>0</v>
      </c>
      <c r="AB60" s="83">
        <v>77385.312518331717</v>
      </c>
      <c r="AC60" s="83">
        <v>102581.03751523035</v>
      </c>
      <c r="AD60" s="83">
        <v>198297.17966411554</v>
      </c>
      <c r="AE60" s="83">
        <v>97488.516501069957</v>
      </c>
      <c r="AF60" s="83">
        <v>114883.28409023475</v>
      </c>
      <c r="AG60" s="83">
        <v>0</v>
      </c>
      <c r="AH60" s="83">
        <v>611.04967415986039</v>
      </c>
    </row>
    <row r="61" spans="3:34" ht="14.45" customHeight="1" thickBot="1" x14ac:dyDescent="0.3">
      <c r="C61" s="103"/>
      <c r="D61" s="50" t="s">
        <v>78</v>
      </c>
      <c r="E61" s="83">
        <v>0</v>
      </c>
      <c r="F61" s="83">
        <v>40568.665938674232</v>
      </c>
      <c r="G61" s="83">
        <v>0</v>
      </c>
      <c r="H61" s="83">
        <v>24835.362640987052</v>
      </c>
      <c r="I61" s="83">
        <v>92052.311040118933</v>
      </c>
      <c r="J61" s="83">
        <v>0</v>
      </c>
      <c r="K61" s="83">
        <v>0</v>
      </c>
      <c r="L61" s="83">
        <v>0</v>
      </c>
      <c r="N61" s="103"/>
      <c r="O61" s="50" t="s">
        <v>78</v>
      </c>
      <c r="P61" s="81">
        <v>0</v>
      </c>
      <c r="Q61" s="81">
        <v>40297.513467753743</v>
      </c>
      <c r="R61" s="81">
        <v>0</v>
      </c>
      <c r="S61" s="81">
        <v>24669.368275865712</v>
      </c>
      <c r="T61" s="81">
        <v>91437.052662379807</v>
      </c>
      <c r="U61" s="81">
        <v>0</v>
      </c>
      <c r="V61" s="81">
        <v>0</v>
      </c>
      <c r="W61" s="81">
        <v>0</v>
      </c>
      <c r="Y61" s="103"/>
      <c r="Z61" s="50" t="s">
        <v>78</v>
      </c>
      <c r="AA61" s="83">
        <v>0</v>
      </c>
      <c r="AB61" s="83">
        <v>34339.670499299486</v>
      </c>
      <c r="AC61" s="83">
        <v>0</v>
      </c>
      <c r="AD61" s="83">
        <v>21022.090573826201</v>
      </c>
      <c r="AE61" s="83">
        <v>77918.412071896062</v>
      </c>
      <c r="AF61" s="83">
        <v>0</v>
      </c>
      <c r="AG61" s="83">
        <v>0</v>
      </c>
      <c r="AH61" s="83">
        <v>0</v>
      </c>
    </row>
    <row r="62" spans="3:34" ht="14.45" customHeight="1" thickBot="1" x14ac:dyDescent="0.3">
      <c r="C62" s="103"/>
      <c r="D62" s="50" t="s">
        <v>79</v>
      </c>
      <c r="E62" s="83">
        <v>0</v>
      </c>
      <c r="F62" s="83">
        <v>114467.58570857981</v>
      </c>
      <c r="G62" s="83">
        <v>0</v>
      </c>
      <c r="H62" s="83">
        <v>62001.389572820204</v>
      </c>
      <c r="I62" s="83">
        <v>147605.85577933339</v>
      </c>
      <c r="J62" s="83">
        <v>74167.38486585817</v>
      </c>
      <c r="K62" s="83">
        <v>0</v>
      </c>
      <c r="L62" s="83">
        <v>0</v>
      </c>
      <c r="N62" s="103"/>
      <c r="O62" s="50" t="s">
        <v>79</v>
      </c>
      <c r="P62" s="81">
        <v>0</v>
      </c>
      <c r="Q62" s="81">
        <v>113702.50832713219</v>
      </c>
      <c r="R62" s="81">
        <v>0</v>
      </c>
      <c r="S62" s="81">
        <v>61586.985263627801</v>
      </c>
      <c r="T62" s="81">
        <v>146619.28913754635</v>
      </c>
      <c r="U62" s="81">
        <v>73671.665590827324</v>
      </c>
      <c r="V62" s="81">
        <v>0</v>
      </c>
      <c r="W62" s="81">
        <v>0</v>
      </c>
      <c r="Y62" s="103"/>
      <c r="Z62" s="50" t="s">
        <v>79</v>
      </c>
      <c r="AA62" s="83">
        <v>0</v>
      </c>
      <c r="AB62" s="83">
        <v>96891.99990024147</v>
      </c>
      <c r="AC62" s="83">
        <v>0</v>
      </c>
      <c r="AD62" s="83">
        <v>52481.570176545152</v>
      </c>
      <c r="AE62" s="83">
        <v>124942.15261826955</v>
      </c>
      <c r="AF62" s="83">
        <v>62779.573820305217</v>
      </c>
      <c r="AG62" s="83">
        <v>0</v>
      </c>
      <c r="AH62" s="83">
        <v>0</v>
      </c>
    </row>
    <row r="63" spans="3:34" ht="14.45" customHeight="1" thickBot="1" x14ac:dyDescent="0.3">
      <c r="C63" s="103"/>
      <c r="D63" s="50" t="s">
        <v>80</v>
      </c>
      <c r="E63" s="83">
        <v>0</v>
      </c>
      <c r="F63" s="83">
        <v>0</v>
      </c>
      <c r="G63" s="83">
        <v>56838.119006476038</v>
      </c>
      <c r="H63" s="83">
        <v>96303.2685332986</v>
      </c>
      <c r="I63" s="83">
        <v>0</v>
      </c>
      <c r="J63" s="83">
        <v>106464.36024638823</v>
      </c>
      <c r="K63" s="83">
        <v>8185.0637393920179</v>
      </c>
      <c r="L63" s="83">
        <v>0</v>
      </c>
      <c r="N63" s="103"/>
      <c r="O63" s="50" t="s">
        <v>80</v>
      </c>
      <c r="P63" s="81">
        <v>0</v>
      </c>
      <c r="Q63" s="81">
        <v>0</v>
      </c>
      <c r="R63" s="81">
        <v>56458.224916924861</v>
      </c>
      <c r="S63" s="81">
        <v>95659.597645525355</v>
      </c>
      <c r="T63" s="81">
        <v>0</v>
      </c>
      <c r="U63" s="81">
        <v>105752.77474861969</v>
      </c>
      <c r="V63" s="81">
        <v>8130.3564867322248</v>
      </c>
      <c r="W63" s="81">
        <v>0</v>
      </c>
      <c r="Y63" s="103"/>
      <c r="Z63" s="50" t="s">
        <v>80</v>
      </c>
      <c r="AA63" s="83">
        <v>0</v>
      </c>
      <c r="AB63" s="83">
        <v>0</v>
      </c>
      <c r="AC63" s="83">
        <v>48111.078669256894</v>
      </c>
      <c r="AD63" s="83">
        <v>81516.66890989471</v>
      </c>
      <c r="AE63" s="83">
        <v>0</v>
      </c>
      <c r="AF63" s="83">
        <v>90117.605945096206</v>
      </c>
      <c r="AG63" s="83">
        <v>6928.3124136093138</v>
      </c>
      <c r="AH63" s="83">
        <v>0</v>
      </c>
    </row>
    <row r="64" spans="3:34" ht="14.45" customHeight="1" thickBot="1" x14ac:dyDescent="0.3">
      <c r="C64" s="103"/>
      <c r="D64" s="50" t="s">
        <v>81</v>
      </c>
      <c r="E64" s="83">
        <v>0</v>
      </c>
      <c r="F64" s="83">
        <v>0</v>
      </c>
      <c r="G64" s="83">
        <v>0</v>
      </c>
      <c r="H64" s="83">
        <v>0</v>
      </c>
      <c r="I64" s="83">
        <v>34669.457623832095</v>
      </c>
      <c r="J64" s="83">
        <v>77754.98383706194</v>
      </c>
      <c r="K64" s="83">
        <v>0</v>
      </c>
      <c r="L64" s="83">
        <v>0</v>
      </c>
      <c r="N64" s="103"/>
      <c r="O64" s="50" t="s">
        <v>81</v>
      </c>
      <c r="P64" s="81">
        <v>0</v>
      </c>
      <c r="Q64" s="81">
        <v>0</v>
      </c>
      <c r="R64" s="81">
        <v>0</v>
      </c>
      <c r="S64" s="81">
        <v>0</v>
      </c>
      <c r="T64" s="81">
        <v>34437.734226410408</v>
      </c>
      <c r="U64" s="81">
        <v>77235.285801497434</v>
      </c>
      <c r="V64" s="81">
        <v>0</v>
      </c>
      <c r="W64" s="81">
        <v>0</v>
      </c>
      <c r="Y64" s="103"/>
      <c r="Z64" s="50" t="s">
        <v>81</v>
      </c>
      <c r="AA64" s="83">
        <v>0</v>
      </c>
      <c r="AB64" s="83">
        <v>0</v>
      </c>
      <c r="AC64" s="83">
        <v>0</v>
      </c>
      <c r="AD64" s="83">
        <v>0</v>
      </c>
      <c r="AE64" s="83">
        <v>29346.238621489338</v>
      </c>
      <c r="AF64" s="83">
        <v>65816.325552319147</v>
      </c>
      <c r="AG64" s="83">
        <v>0</v>
      </c>
      <c r="AH64" s="83">
        <v>0</v>
      </c>
    </row>
    <row r="65" spans="2:34" ht="14.45" customHeight="1" thickBot="1" x14ac:dyDescent="0.3">
      <c r="C65" s="103"/>
      <c r="D65" s="50" t="s">
        <v>82</v>
      </c>
      <c r="E65" s="83">
        <v>0</v>
      </c>
      <c r="F65" s="83">
        <v>0</v>
      </c>
      <c r="G65" s="83">
        <v>0</v>
      </c>
      <c r="H65" s="83">
        <v>43849.559146187959</v>
      </c>
      <c r="I65" s="83">
        <v>68056.682245774311</v>
      </c>
      <c r="J65" s="83">
        <v>46282.914289153669</v>
      </c>
      <c r="K65" s="83">
        <v>0</v>
      </c>
      <c r="L65" s="83">
        <v>0</v>
      </c>
      <c r="N65" s="103"/>
      <c r="O65" s="50" t="s">
        <v>82</v>
      </c>
      <c r="P65" s="81">
        <v>0</v>
      </c>
      <c r="Q65" s="81">
        <v>0</v>
      </c>
      <c r="R65" s="81">
        <v>0</v>
      </c>
      <c r="S65" s="81">
        <v>43556.477871855786</v>
      </c>
      <c r="T65" s="81">
        <v>67601.805627906535</v>
      </c>
      <c r="U65" s="81">
        <v>45973.568978418632</v>
      </c>
      <c r="V65" s="81">
        <v>0</v>
      </c>
      <c r="W65" s="81">
        <v>0</v>
      </c>
      <c r="Y65" s="103"/>
      <c r="Z65" s="50" t="s">
        <v>82</v>
      </c>
      <c r="AA65" s="83">
        <v>0</v>
      </c>
      <c r="AB65" s="83">
        <v>0</v>
      </c>
      <c r="AC65" s="83">
        <v>0</v>
      </c>
      <c r="AD65" s="83">
        <v>37116.808694075757</v>
      </c>
      <c r="AE65" s="83">
        <v>57607.120902822295</v>
      </c>
      <c r="AF65" s="83">
        <v>39176.541541676241</v>
      </c>
      <c r="AG65" s="83">
        <v>0</v>
      </c>
      <c r="AH65" s="83">
        <v>0</v>
      </c>
    </row>
    <row r="66" spans="2:34" ht="14.45" customHeight="1" thickBot="1" x14ac:dyDescent="0.3">
      <c r="C66" s="103"/>
      <c r="D66" s="50" t="s">
        <v>83</v>
      </c>
      <c r="E66" s="83">
        <v>0</v>
      </c>
      <c r="F66" s="83">
        <v>0</v>
      </c>
      <c r="G66" s="83">
        <v>0</v>
      </c>
      <c r="H66" s="83">
        <v>0</v>
      </c>
      <c r="I66" s="83">
        <v>25533.059721747584</v>
      </c>
      <c r="J66" s="83">
        <v>109552.48927163368</v>
      </c>
      <c r="K66" s="83">
        <v>0</v>
      </c>
      <c r="L66" s="83">
        <v>0</v>
      </c>
      <c r="N66" s="103"/>
      <c r="O66" s="50" t="s">
        <v>83</v>
      </c>
      <c r="P66" s="81">
        <v>0</v>
      </c>
      <c r="Q66" s="81">
        <v>0</v>
      </c>
      <c r="R66" s="81">
        <v>0</v>
      </c>
      <c r="S66" s="81">
        <v>0</v>
      </c>
      <c r="T66" s="81">
        <v>25362.402095386937</v>
      </c>
      <c r="U66" s="81">
        <v>108820.26336589654</v>
      </c>
      <c r="V66" s="81">
        <v>0</v>
      </c>
      <c r="W66" s="81">
        <v>0</v>
      </c>
      <c r="Y66" s="103"/>
      <c r="Z66" s="50" t="s">
        <v>83</v>
      </c>
      <c r="AA66" s="83">
        <v>0</v>
      </c>
      <c r="AB66" s="83">
        <v>0</v>
      </c>
      <c r="AC66" s="83">
        <v>0</v>
      </c>
      <c r="AD66" s="83">
        <v>0</v>
      </c>
      <c r="AE66" s="83">
        <v>21612.661826473675</v>
      </c>
      <c r="AF66" s="83">
        <v>92731.577362015742</v>
      </c>
      <c r="AG66" s="83">
        <v>0</v>
      </c>
      <c r="AH66" s="83">
        <v>0</v>
      </c>
    </row>
    <row r="67" spans="2:34" ht="14.45" customHeight="1" thickBot="1" x14ac:dyDescent="0.3">
      <c r="C67" s="103"/>
      <c r="D67" s="50" t="s">
        <v>108</v>
      </c>
      <c r="E67" s="83">
        <v>0</v>
      </c>
      <c r="F67" s="83">
        <v>0</v>
      </c>
      <c r="G67" s="83">
        <v>0</v>
      </c>
      <c r="H67" s="83">
        <v>0</v>
      </c>
      <c r="I67" s="83">
        <v>28411.25528533242</v>
      </c>
      <c r="J67" s="83">
        <v>122324.87229593667</v>
      </c>
      <c r="K67" s="83">
        <v>0</v>
      </c>
      <c r="L67" s="83">
        <v>0</v>
      </c>
      <c r="N67" s="103"/>
      <c r="O67" s="50" t="s">
        <v>108</v>
      </c>
      <c r="P67" s="81">
        <v>0</v>
      </c>
      <c r="Q67" s="81">
        <v>0</v>
      </c>
      <c r="R67" s="81">
        <v>0</v>
      </c>
      <c r="S67" s="81">
        <v>0</v>
      </c>
      <c r="T67" s="81">
        <v>28221.360402315659</v>
      </c>
      <c r="U67" s="81">
        <v>121507.27845570007</v>
      </c>
      <c r="V67" s="81">
        <v>0</v>
      </c>
      <c r="W67" s="81">
        <v>0</v>
      </c>
      <c r="Y67" s="103"/>
      <c r="Z67" s="50" t="s">
        <v>108</v>
      </c>
      <c r="AA67" s="83">
        <v>0</v>
      </c>
      <c r="AB67" s="83">
        <v>0</v>
      </c>
      <c r="AC67" s="83">
        <v>0</v>
      </c>
      <c r="AD67" s="83">
        <v>0</v>
      </c>
      <c r="AE67" s="83">
        <v>24048.933392205097</v>
      </c>
      <c r="AF67" s="83">
        <v>103542.86273207009</v>
      </c>
      <c r="AG67" s="83">
        <v>0</v>
      </c>
      <c r="AH67" s="83">
        <v>0</v>
      </c>
    </row>
    <row r="68" spans="2:34" ht="14.45" customHeight="1" thickBot="1" x14ac:dyDescent="0.3">
      <c r="C68" s="103"/>
      <c r="D68" s="50" t="s">
        <v>109</v>
      </c>
      <c r="E68" s="83">
        <v>0</v>
      </c>
      <c r="F68" s="83">
        <v>0</v>
      </c>
      <c r="G68" s="83">
        <v>0</v>
      </c>
      <c r="H68" s="83">
        <v>0</v>
      </c>
      <c r="I68" s="83">
        <v>49218.861065239937</v>
      </c>
      <c r="J68" s="83">
        <v>43229.904244483419</v>
      </c>
      <c r="K68" s="83">
        <v>0</v>
      </c>
      <c r="L68" s="83">
        <v>0</v>
      </c>
      <c r="N68" s="103"/>
      <c r="O68" s="50" t="s">
        <v>109</v>
      </c>
      <c r="P68" s="81">
        <v>0</v>
      </c>
      <c r="Q68" s="81">
        <v>0</v>
      </c>
      <c r="R68" s="81">
        <v>0</v>
      </c>
      <c r="S68" s="81">
        <v>0</v>
      </c>
      <c r="T68" s="81">
        <v>48889.892500833448</v>
      </c>
      <c r="U68" s="81">
        <v>42940.964613802265</v>
      </c>
      <c r="V68" s="81">
        <v>0</v>
      </c>
      <c r="W68" s="81">
        <v>0</v>
      </c>
      <c r="Y68" s="103"/>
      <c r="Z68" s="50" t="s">
        <v>109</v>
      </c>
      <c r="AA68" s="83">
        <v>0</v>
      </c>
      <c r="AB68" s="83">
        <v>0</v>
      </c>
      <c r="AC68" s="83">
        <v>0</v>
      </c>
      <c r="AD68" s="83">
        <v>0</v>
      </c>
      <c r="AE68" s="83">
        <v>41661.697081340448</v>
      </c>
      <c r="AF68" s="83">
        <v>36592.296865661781</v>
      </c>
      <c r="AG68" s="83">
        <v>0</v>
      </c>
      <c r="AH68" s="83">
        <v>0</v>
      </c>
    </row>
    <row r="69" spans="2:34" ht="14.45" customHeight="1" thickBot="1" x14ac:dyDescent="0.3">
      <c r="C69" s="103"/>
      <c r="D69" s="50" t="s">
        <v>110</v>
      </c>
      <c r="E69" s="83">
        <v>0</v>
      </c>
      <c r="F69" s="83">
        <v>0</v>
      </c>
      <c r="G69" s="83">
        <v>0</v>
      </c>
      <c r="H69" s="83">
        <v>0</v>
      </c>
      <c r="I69" s="83">
        <v>0</v>
      </c>
      <c r="J69" s="83">
        <v>17019.438408529859</v>
      </c>
      <c r="K69" s="83">
        <v>0</v>
      </c>
      <c r="L69" s="83">
        <v>0</v>
      </c>
      <c r="N69" s="103"/>
      <c r="O69" s="50" t="s">
        <v>110</v>
      </c>
      <c r="P69" s="81">
        <v>0</v>
      </c>
      <c r="Q69" s="81">
        <v>0</v>
      </c>
      <c r="R69" s="81">
        <v>0</v>
      </c>
      <c r="S69" s="81">
        <v>0</v>
      </c>
      <c r="T69" s="81">
        <v>0</v>
      </c>
      <c r="U69" s="81">
        <v>16905.684044875703</v>
      </c>
      <c r="V69" s="81">
        <v>0</v>
      </c>
      <c r="W69" s="81">
        <v>0</v>
      </c>
      <c r="Y69" s="103"/>
      <c r="Z69" s="50" t="s">
        <v>110</v>
      </c>
      <c r="AA69" s="83">
        <v>0</v>
      </c>
      <c r="AB69" s="83">
        <v>0</v>
      </c>
      <c r="AC69" s="83">
        <v>0</v>
      </c>
      <c r="AD69" s="83">
        <v>0</v>
      </c>
      <c r="AE69" s="83">
        <v>0</v>
      </c>
      <c r="AF69" s="83">
        <v>14406.239236841335</v>
      </c>
      <c r="AG69" s="83">
        <v>0</v>
      </c>
      <c r="AH69" s="83">
        <v>0</v>
      </c>
    </row>
    <row r="70" spans="2:34" ht="14.45" customHeight="1" thickBot="1" x14ac:dyDescent="0.3">
      <c r="C70" s="103"/>
      <c r="D70" s="50" t="s">
        <v>111</v>
      </c>
      <c r="E70" s="83">
        <v>0</v>
      </c>
      <c r="F70" s="83">
        <v>0</v>
      </c>
      <c r="G70" s="83">
        <v>0</v>
      </c>
      <c r="H70" s="83">
        <v>0</v>
      </c>
      <c r="I70" s="83">
        <v>0</v>
      </c>
      <c r="J70" s="83">
        <v>279.39100102043693</v>
      </c>
      <c r="K70" s="83">
        <v>0</v>
      </c>
      <c r="L70" s="83">
        <v>0</v>
      </c>
      <c r="N70" s="103"/>
      <c r="O70" s="50" t="s">
        <v>111</v>
      </c>
      <c r="P70" s="81">
        <v>0</v>
      </c>
      <c r="Q70" s="81">
        <v>0</v>
      </c>
      <c r="R70" s="81">
        <v>0</v>
      </c>
      <c r="S70" s="81">
        <v>0</v>
      </c>
      <c r="T70" s="81">
        <v>0</v>
      </c>
      <c r="U70" s="81">
        <v>277.5236100543608</v>
      </c>
      <c r="V70" s="81">
        <v>0</v>
      </c>
      <c r="W70" s="81">
        <v>0</v>
      </c>
      <c r="Y70" s="103"/>
      <c r="Z70" s="50" t="s">
        <v>111</v>
      </c>
      <c r="AA70" s="83">
        <v>0</v>
      </c>
      <c r="AB70" s="83">
        <v>0</v>
      </c>
      <c r="AC70" s="83">
        <v>0</v>
      </c>
      <c r="AD70" s="83">
        <v>0</v>
      </c>
      <c r="AE70" s="83">
        <v>0</v>
      </c>
      <c r="AF70" s="83">
        <v>236.49273875592431</v>
      </c>
      <c r="AG70" s="83">
        <v>0</v>
      </c>
      <c r="AH70" s="83">
        <v>0</v>
      </c>
    </row>
    <row r="71" spans="2:34" ht="14.45" customHeight="1" thickBot="1" x14ac:dyDescent="0.3">
      <c r="C71" s="103"/>
      <c r="D71" s="50" t="s">
        <v>112</v>
      </c>
      <c r="E71" s="83">
        <v>0</v>
      </c>
      <c r="F71" s="83">
        <v>0</v>
      </c>
      <c r="G71" s="83">
        <v>0</v>
      </c>
      <c r="H71" s="83">
        <v>0</v>
      </c>
      <c r="I71" s="83">
        <v>0</v>
      </c>
      <c r="J71" s="83">
        <v>0</v>
      </c>
      <c r="K71" s="83">
        <v>0</v>
      </c>
      <c r="L71" s="83">
        <v>0</v>
      </c>
      <c r="N71" s="103"/>
      <c r="O71" s="50" t="s">
        <v>112</v>
      </c>
      <c r="P71" s="81">
        <v>0</v>
      </c>
      <c r="Q71" s="81">
        <v>0</v>
      </c>
      <c r="R71" s="81">
        <v>0</v>
      </c>
      <c r="S71" s="81">
        <v>0</v>
      </c>
      <c r="T71" s="81">
        <v>0</v>
      </c>
      <c r="U71" s="81">
        <v>0</v>
      </c>
      <c r="V71" s="81">
        <v>0</v>
      </c>
      <c r="W71" s="81">
        <v>0</v>
      </c>
      <c r="Y71" s="103"/>
      <c r="Z71" s="50" t="s">
        <v>112</v>
      </c>
      <c r="AA71" s="83">
        <v>0</v>
      </c>
      <c r="AB71" s="83">
        <v>0</v>
      </c>
      <c r="AC71" s="83">
        <v>0</v>
      </c>
      <c r="AD71" s="83">
        <v>0</v>
      </c>
      <c r="AE71" s="83">
        <v>0</v>
      </c>
      <c r="AF71" s="83">
        <v>0</v>
      </c>
      <c r="AG71" s="83">
        <v>0</v>
      </c>
      <c r="AH71" s="83">
        <v>0</v>
      </c>
    </row>
    <row r="72" spans="2:34" ht="14.45" customHeight="1" thickBot="1" x14ac:dyDescent="0.3">
      <c r="C72" s="103"/>
      <c r="D72" s="50" t="s">
        <v>113</v>
      </c>
      <c r="E72" s="83">
        <v>0</v>
      </c>
      <c r="F72" s="83">
        <v>0</v>
      </c>
      <c r="G72" s="83">
        <v>0</v>
      </c>
      <c r="H72" s="83">
        <v>0</v>
      </c>
      <c r="I72" s="83">
        <v>0</v>
      </c>
      <c r="J72" s="83">
        <v>0</v>
      </c>
      <c r="K72" s="83">
        <v>0</v>
      </c>
      <c r="L72" s="83">
        <v>0</v>
      </c>
      <c r="N72" s="103"/>
      <c r="O72" s="50" t="s">
        <v>113</v>
      </c>
      <c r="P72" s="81">
        <v>0</v>
      </c>
      <c r="Q72" s="81">
        <v>0</v>
      </c>
      <c r="R72" s="81">
        <v>0</v>
      </c>
      <c r="S72" s="81">
        <v>0</v>
      </c>
      <c r="T72" s="81">
        <v>0</v>
      </c>
      <c r="U72" s="81">
        <v>0</v>
      </c>
      <c r="V72" s="81">
        <v>0</v>
      </c>
      <c r="W72" s="81">
        <v>0</v>
      </c>
      <c r="Y72" s="103"/>
      <c r="Z72" s="50" t="s">
        <v>113</v>
      </c>
      <c r="AA72" s="83">
        <v>0</v>
      </c>
      <c r="AB72" s="83">
        <v>0</v>
      </c>
      <c r="AC72" s="83">
        <v>0</v>
      </c>
      <c r="AD72" s="83">
        <v>0</v>
      </c>
      <c r="AE72" s="83">
        <v>0</v>
      </c>
      <c r="AF72" s="83">
        <v>0</v>
      </c>
      <c r="AG72" s="83">
        <v>0</v>
      </c>
      <c r="AH72" s="83">
        <v>0</v>
      </c>
    </row>
    <row r="73" spans="2:34" ht="14.45" customHeight="1" thickBot="1" x14ac:dyDescent="0.3">
      <c r="C73" s="103"/>
      <c r="D73" s="50" t="s">
        <v>114</v>
      </c>
      <c r="E73" s="83">
        <v>0</v>
      </c>
      <c r="F73" s="83">
        <v>0</v>
      </c>
      <c r="G73" s="83">
        <v>0</v>
      </c>
      <c r="H73" s="83">
        <v>0</v>
      </c>
      <c r="I73" s="83">
        <v>0</v>
      </c>
      <c r="J73" s="83">
        <v>11375.428019200806</v>
      </c>
      <c r="K73" s="83">
        <v>0</v>
      </c>
      <c r="L73" s="83">
        <v>0</v>
      </c>
      <c r="N73" s="103"/>
      <c r="O73" s="50" t="s">
        <v>114</v>
      </c>
      <c r="P73" s="81">
        <v>0</v>
      </c>
      <c r="Q73" s="81">
        <v>0</v>
      </c>
      <c r="R73" s="81">
        <v>0</v>
      </c>
      <c r="S73" s="81">
        <v>0</v>
      </c>
      <c r="T73" s="81">
        <v>0</v>
      </c>
      <c r="U73" s="81">
        <v>11299.397039531743</v>
      </c>
      <c r="V73" s="81">
        <v>0</v>
      </c>
      <c r="W73" s="81">
        <v>0</v>
      </c>
      <c r="Y73" s="103"/>
      <c r="Z73" s="50" t="s">
        <v>114</v>
      </c>
      <c r="AA73" s="83">
        <v>0</v>
      </c>
      <c r="AB73" s="83">
        <v>0</v>
      </c>
      <c r="AC73" s="83">
        <v>0</v>
      </c>
      <c r="AD73" s="83">
        <v>0</v>
      </c>
      <c r="AE73" s="83">
        <v>0</v>
      </c>
      <c r="AF73" s="83">
        <v>9628.8216762747288</v>
      </c>
      <c r="AG73" s="83">
        <v>0</v>
      </c>
      <c r="AH73" s="83">
        <v>0</v>
      </c>
    </row>
    <row r="74" spans="2:34" ht="14.45" customHeight="1" thickBot="1" x14ac:dyDescent="0.3">
      <c r="C74" s="103"/>
      <c r="D74" s="50" t="s">
        <v>115</v>
      </c>
      <c r="E74" s="83">
        <v>0</v>
      </c>
      <c r="F74" s="83">
        <v>0</v>
      </c>
      <c r="G74" s="83">
        <v>0</v>
      </c>
      <c r="H74" s="83">
        <v>0</v>
      </c>
      <c r="I74" s="83">
        <v>0</v>
      </c>
      <c r="J74" s="83">
        <v>39501.829350978871</v>
      </c>
      <c r="K74" s="83">
        <v>0</v>
      </c>
      <c r="L74" s="83">
        <v>0</v>
      </c>
      <c r="N74" s="103"/>
      <c r="O74" s="50" t="s">
        <v>115</v>
      </c>
      <c r="P74" s="81">
        <v>0</v>
      </c>
      <c r="Q74" s="81">
        <v>0</v>
      </c>
      <c r="R74" s="81">
        <v>0</v>
      </c>
      <c r="S74" s="81">
        <v>0</v>
      </c>
      <c r="T74" s="81">
        <v>0</v>
      </c>
      <c r="U74" s="81">
        <v>39237.807392490307</v>
      </c>
      <c r="V74" s="81">
        <v>0</v>
      </c>
      <c r="W74" s="81">
        <v>0</v>
      </c>
      <c r="Y74" s="103"/>
      <c r="Z74" s="50" t="s">
        <v>115</v>
      </c>
      <c r="AA74" s="83">
        <v>0</v>
      </c>
      <c r="AB74" s="83">
        <v>0</v>
      </c>
      <c r="AC74" s="83">
        <v>0</v>
      </c>
      <c r="AD74" s="83">
        <v>0</v>
      </c>
      <c r="AE74" s="83">
        <v>0</v>
      </c>
      <c r="AF74" s="83">
        <v>33436.63817002756</v>
      </c>
      <c r="AG74" s="83">
        <v>0</v>
      </c>
      <c r="AH74" s="83">
        <v>0</v>
      </c>
    </row>
    <row r="75" spans="2:34" ht="14.45" customHeight="1" thickBot="1" x14ac:dyDescent="0.3">
      <c r="C75" s="103"/>
      <c r="D75" s="50" t="s">
        <v>116</v>
      </c>
      <c r="E75" s="83">
        <v>0</v>
      </c>
      <c r="F75" s="83">
        <v>0</v>
      </c>
      <c r="G75" s="83">
        <v>0</v>
      </c>
      <c r="H75" s="83">
        <v>0</v>
      </c>
      <c r="I75" s="83">
        <v>0</v>
      </c>
      <c r="J75" s="83">
        <v>0</v>
      </c>
      <c r="K75" s="83">
        <v>0</v>
      </c>
      <c r="L75" s="83">
        <v>0</v>
      </c>
      <c r="N75" s="103"/>
      <c r="O75" s="50" t="s">
        <v>116</v>
      </c>
      <c r="P75" s="82">
        <v>0</v>
      </c>
      <c r="Q75" s="82">
        <v>0</v>
      </c>
      <c r="R75" s="82">
        <v>0</v>
      </c>
      <c r="S75" s="82">
        <v>0</v>
      </c>
      <c r="T75" s="82">
        <v>0</v>
      </c>
      <c r="U75" s="82">
        <v>0</v>
      </c>
      <c r="V75" s="82">
        <v>0</v>
      </c>
      <c r="W75" s="82">
        <v>0</v>
      </c>
      <c r="Y75" s="103"/>
      <c r="Z75" s="50" t="s">
        <v>116</v>
      </c>
      <c r="AA75" s="83">
        <v>0</v>
      </c>
      <c r="AB75" s="83">
        <v>0</v>
      </c>
      <c r="AC75" s="83">
        <v>0</v>
      </c>
      <c r="AD75" s="83">
        <v>0</v>
      </c>
      <c r="AE75" s="83">
        <v>0</v>
      </c>
      <c r="AF75" s="83">
        <v>0</v>
      </c>
      <c r="AG75" s="83">
        <v>0</v>
      </c>
      <c r="AH75" s="83">
        <v>0</v>
      </c>
    </row>
    <row r="76" spans="2:34" ht="14.45" customHeight="1" thickBot="1" x14ac:dyDescent="0.3">
      <c r="C76" s="104"/>
      <c r="D76" s="50" t="s">
        <v>117</v>
      </c>
      <c r="E76" s="83">
        <v>0</v>
      </c>
      <c r="F76" s="83">
        <v>0</v>
      </c>
      <c r="G76" s="83">
        <v>0</v>
      </c>
      <c r="H76" s="83">
        <v>0</v>
      </c>
      <c r="I76" s="83">
        <v>0</v>
      </c>
      <c r="J76" s="83">
        <v>0</v>
      </c>
      <c r="K76" s="83">
        <v>0</v>
      </c>
      <c r="L76" s="83">
        <v>0</v>
      </c>
      <c r="N76" s="104"/>
      <c r="O76" s="50" t="s">
        <v>117</v>
      </c>
      <c r="P76" s="82">
        <v>0</v>
      </c>
      <c r="Q76" s="82">
        <v>0</v>
      </c>
      <c r="R76" s="82">
        <v>0</v>
      </c>
      <c r="S76" s="82">
        <v>0</v>
      </c>
      <c r="T76" s="82">
        <v>0</v>
      </c>
      <c r="U76" s="82">
        <v>0</v>
      </c>
      <c r="V76" s="82">
        <v>0</v>
      </c>
      <c r="W76" s="82">
        <v>0</v>
      </c>
      <c r="Y76" s="104"/>
      <c r="Z76" s="50" t="s">
        <v>117</v>
      </c>
      <c r="AA76" s="83">
        <v>0</v>
      </c>
      <c r="AB76" s="83">
        <v>0</v>
      </c>
      <c r="AC76" s="83">
        <v>0</v>
      </c>
      <c r="AD76" s="83">
        <v>0</v>
      </c>
      <c r="AE76" s="83">
        <v>0</v>
      </c>
      <c r="AF76" s="83">
        <v>0</v>
      </c>
      <c r="AG76" s="83">
        <v>0</v>
      </c>
      <c r="AH76" s="83">
        <v>0</v>
      </c>
    </row>
    <row r="77" spans="2:34" ht="14.45" customHeight="1" x14ac:dyDescent="0.25">
      <c r="C77" s="53"/>
      <c r="D77" s="54"/>
      <c r="E77" s="55"/>
      <c r="F77" s="55"/>
      <c r="G77" s="55"/>
      <c r="H77" s="55"/>
      <c r="I77" s="56"/>
      <c r="J77" s="56"/>
      <c r="K77" s="55"/>
      <c r="L77" s="55"/>
      <c r="N77" s="53"/>
      <c r="O77" s="54"/>
      <c r="P77" s="55"/>
      <c r="Q77" s="55"/>
      <c r="R77" s="55"/>
      <c r="S77" s="55"/>
      <c r="T77" s="56"/>
      <c r="U77" s="56"/>
      <c r="V77" s="55"/>
      <c r="W77" s="55"/>
      <c r="Y77" s="53"/>
      <c r="Z77" s="54"/>
      <c r="AA77" s="55"/>
      <c r="AB77" s="55"/>
      <c r="AC77" s="55"/>
      <c r="AD77" s="55"/>
      <c r="AE77" s="56"/>
      <c r="AF77" s="56"/>
      <c r="AG77" s="55"/>
      <c r="AH77" s="55"/>
    </row>
    <row r="78" spans="2:34" ht="14.45" customHeight="1" x14ac:dyDescent="0.25">
      <c r="B78" s="60"/>
      <c r="C78" s="48" t="s">
        <v>85</v>
      </c>
      <c r="D78" s="57"/>
      <c r="E78" s="58"/>
      <c r="F78" s="58"/>
      <c r="G78" s="58"/>
      <c r="H78" s="58"/>
      <c r="I78" s="59"/>
      <c r="J78" s="59"/>
      <c r="K78" s="58"/>
      <c r="L78" s="58"/>
      <c r="M78" s="60"/>
      <c r="N78" s="61"/>
      <c r="O78" s="57"/>
      <c r="P78" s="58"/>
      <c r="Q78" s="58"/>
      <c r="R78" s="58"/>
      <c r="S78" s="58"/>
      <c r="T78" s="59"/>
      <c r="U78" s="59"/>
      <c r="V78" s="58"/>
      <c r="W78" s="58"/>
      <c r="X78" s="60"/>
      <c r="Y78" s="61"/>
      <c r="Z78" s="57"/>
      <c r="AA78" s="58"/>
      <c r="AB78" s="58"/>
      <c r="AC78" s="58"/>
      <c r="AD78" s="58"/>
      <c r="AE78" s="59"/>
      <c r="AF78" s="59"/>
      <c r="AG78" s="58"/>
      <c r="AH78" s="58"/>
    </row>
    <row r="79" spans="2:34" ht="6" customHeight="1" thickBot="1" x14ac:dyDescent="0.3">
      <c r="C79" s="53"/>
      <c r="D79" s="54"/>
      <c r="E79" s="55"/>
      <c r="F79" s="55"/>
      <c r="G79" s="55"/>
      <c r="H79" s="55"/>
      <c r="I79" s="56"/>
      <c r="J79" s="56"/>
      <c r="K79" s="55"/>
      <c r="L79" s="55"/>
      <c r="N79" s="53"/>
      <c r="O79" s="54"/>
      <c r="P79" s="55"/>
      <c r="Q79" s="55"/>
      <c r="R79" s="55"/>
      <c r="S79" s="55"/>
      <c r="T79" s="56"/>
      <c r="U79" s="56"/>
      <c r="V79" s="55"/>
      <c r="W79" s="55"/>
      <c r="Y79" s="53"/>
      <c r="Z79" s="54"/>
      <c r="AA79" s="55"/>
      <c r="AB79" s="55"/>
      <c r="AC79" s="55"/>
      <c r="AD79" s="55"/>
      <c r="AE79" s="56"/>
      <c r="AF79" s="56"/>
      <c r="AG79" s="55"/>
      <c r="AH79" s="55"/>
    </row>
    <row r="80" spans="2:34" customFormat="1" ht="15" customHeight="1" thickBot="1" x14ac:dyDescent="0.3">
      <c r="C80" s="95" t="s">
        <v>97</v>
      </c>
      <c r="D80" s="96"/>
      <c r="E80" s="96"/>
      <c r="F80" s="96"/>
      <c r="G80" s="96"/>
      <c r="H80" s="96"/>
      <c r="I80" s="96"/>
      <c r="J80" s="96"/>
      <c r="K80" s="96"/>
      <c r="L80" s="97"/>
      <c r="N80" s="95" t="s">
        <v>98</v>
      </c>
      <c r="O80" s="96"/>
      <c r="P80" s="96"/>
      <c r="Q80" s="96"/>
      <c r="R80" s="96"/>
      <c r="S80" s="96"/>
      <c r="T80" s="96"/>
      <c r="U80" s="96"/>
      <c r="V80" s="96"/>
      <c r="W80" s="97"/>
      <c r="Y80" s="95" t="s">
        <v>99</v>
      </c>
      <c r="Z80" s="96"/>
      <c r="AA80" s="96"/>
      <c r="AB80" s="96"/>
      <c r="AC80" s="96"/>
      <c r="AD80" s="96"/>
      <c r="AE80" s="96"/>
      <c r="AF80" s="96"/>
      <c r="AG80" s="96"/>
      <c r="AH80" s="97"/>
    </row>
    <row r="81" spans="2:34" ht="14.45" customHeight="1" thickBot="1" x14ac:dyDescent="0.3">
      <c r="C81" s="112"/>
      <c r="D81" s="113"/>
      <c r="E81" s="113"/>
      <c r="F81" s="113"/>
      <c r="G81" s="113"/>
      <c r="H81" s="113"/>
      <c r="I81" s="113"/>
      <c r="J81" s="113"/>
      <c r="K81" s="113"/>
      <c r="L81" s="114"/>
      <c r="N81" s="112"/>
      <c r="O81" s="113"/>
      <c r="P81" s="113"/>
      <c r="Q81" s="113"/>
      <c r="R81" s="113"/>
      <c r="S81" s="113"/>
      <c r="T81" s="113"/>
      <c r="U81" s="113"/>
      <c r="V81" s="113"/>
      <c r="W81" s="114"/>
      <c r="Y81" s="112"/>
      <c r="Z81" s="113"/>
      <c r="AA81" s="113"/>
      <c r="AB81" s="113"/>
      <c r="AC81" s="113"/>
      <c r="AD81" s="113"/>
      <c r="AE81" s="113"/>
      <c r="AF81" s="113"/>
      <c r="AG81" s="113"/>
      <c r="AH81" s="114"/>
    </row>
    <row r="82" spans="2:34" ht="14.45" customHeight="1" thickBot="1" x14ac:dyDescent="0.3">
      <c r="C82" s="62"/>
      <c r="D82" s="62"/>
      <c r="E82" s="62"/>
      <c r="F82" s="62"/>
      <c r="G82" s="62"/>
      <c r="H82" s="62"/>
      <c r="I82" s="62"/>
      <c r="J82" s="62"/>
      <c r="K82" s="62"/>
      <c r="L82" s="62"/>
      <c r="N82" s="62"/>
      <c r="O82" s="62"/>
      <c r="P82" s="62"/>
      <c r="Q82" s="62"/>
      <c r="R82" s="62"/>
      <c r="S82" s="62"/>
      <c r="T82" s="62"/>
      <c r="U82" s="62"/>
      <c r="V82" s="62"/>
      <c r="W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</row>
    <row r="83" spans="2:34" ht="14.45" customHeight="1" thickBot="1" x14ac:dyDescent="0.3">
      <c r="C83" s="105" t="s">
        <v>100</v>
      </c>
      <c r="D83" s="106"/>
      <c r="E83" s="106"/>
      <c r="F83" s="106"/>
      <c r="G83" s="106"/>
      <c r="H83" s="106"/>
      <c r="I83" s="106"/>
      <c r="J83" s="106"/>
      <c r="K83" s="106"/>
      <c r="L83" s="107"/>
      <c r="N83" s="105" t="s">
        <v>101</v>
      </c>
      <c r="O83" s="106"/>
      <c r="P83" s="106"/>
      <c r="Q83" s="106"/>
      <c r="R83" s="106"/>
      <c r="S83" s="106"/>
      <c r="T83" s="106"/>
      <c r="U83" s="106"/>
      <c r="V83" s="106"/>
      <c r="W83" s="107"/>
      <c r="Y83" s="105" t="s">
        <v>102</v>
      </c>
      <c r="Z83" s="106"/>
      <c r="AA83" s="106"/>
      <c r="AB83" s="106"/>
      <c r="AC83" s="106"/>
      <c r="AD83" s="106"/>
      <c r="AE83" s="106"/>
      <c r="AF83" s="106"/>
      <c r="AG83" s="106"/>
      <c r="AH83" s="107"/>
    </row>
    <row r="84" spans="2:34" s="63" customFormat="1" ht="14.45" customHeight="1" thickBot="1" x14ac:dyDescent="0.3">
      <c r="C84" s="108">
        <v>28432</v>
      </c>
      <c r="D84" s="109"/>
      <c r="E84" s="109"/>
      <c r="F84" s="109"/>
      <c r="G84" s="109"/>
      <c r="H84" s="109"/>
      <c r="I84" s="109"/>
      <c r="J84" s="109"/>
      <c r="K84" s="109"/>
      <c r="L84" s="110"/>
      <c r="N84" s="108">
        <v>28242</v>
      </c>
      <c r="O84" s="109"/>
      <c r="P84" s="109"/>
      <c r="Q84" s="109"/>
      <c r="R84" s="109"/>
      <c r="S84" s="109"/>
      <c r="T84" s="109"/>
      <c r="U84" s="109"/>
      <c r="V84" s="109"/>
      <c r="W84" s="110"/>
      <c r="Y84" s="111">
        <v>24066</v>
      </c>
      <c r="Z84" s="109"/>
      <c r="AA84" s="109"/>
      <c r="AB84" s="109"/>
      <c r="AC84" s="109"/>
      <c r="AD84" s="109"/>
      <c r="AE84" s="109"/>
      <c r="AF84" s="109"/>
      <c r="AG84" s="109"/>
      <c r="AH84" s="110"/>
    </row>
    <row r="85" spans="2:34" customFormat="1" ht="14.45" customHeight="1" x14ac:dyDescent="0.25"/>
    <row r="86" spans="2:34" s="75" customFormat="1" ht="18.75" x14ac:dyDescent="0.3">
      <c r="C86" s="76" t="s">
        <v>86</v>
      </c>
    </row>
    <row r="87" spans="2:34" customFormat="1" ht="6.6" customHeight="1" x14ac:dyDescent="0.25"/>
    <row r="88" spans="2:34" customFormat="1" x14ac:dyDescent="0.25">
      <c r="B88" s="49"/>
      <c r="C88" s="48" t="s">
        <v>52</v>
      </c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</row>
    <row r="89" spans="2:34" customFormat="1" ht="6.6" customHeight="1" thickBot="1" x14ac:dyDescent="0.3"/>
    <row r="90" spans="2:34" customFormat="1" ht="15" customHeight="1" thickBot="1" x14ac:dyDescent="0.3">
      <c r="C90" s="95" t="s">
        <v>94</v>
      </c>
      <c r="D90" s="96"/>
      <c r="E90" s="96"/>
      <c r="F90" s="96"/>
      <c r="G90" s="96"/>
      <c r="H90" s="96"/>
      <c r="I90" s="96"/>
      <c r="J90" s="96"/>
      <c r="K90" s="96"/>
      <c r="L90" s="97"/>
      <c r="N90" s="95" t="s">
        <v>95</v>
      </c>
      <c r="O90" s="96"/>
      <c r="P90" s="96"/>
      <c r="Q90" s="96"/>
      <c r="R90" s="96"/>
      <c r="S90" s="96"/>
      <c r="T90" s="96"/>
      <c r="U90" s="96"/>
      <c r="V90" s="96"/>
      <c r="W90" s="97"/>
      <c r="Y90" s="95" t="s">
        <v>96</v>
      </c>
      <c r="Z90" s="96"/>
      <c r="AA90" s="96"/>
      <c r="AB90" s="96"/>
      <c r="AC90" s="96"/>
      <c r="AD90" s="96"/>
      <c r="AE90" s="96"/>
      <c r="AF90" s="96"/>
      <c r="AG90" s="96"/>
      <c r="AH90" s="97"/>
    </row>
    <row r="91" spans="2:34" ht="16.5" thickBot="1" x14ac:dyDescent="0.3">
      <c r="C91" s="86" t="s">
        <v>53</v>
      </c>
      <c r="D91" s="87"/>
      <c r="E91" s="90" t="s">
        <v>54</v>
      </c>
      <c r="F91" s="91"/>
      <c r="G91" s="91"/>
      <c r="H91" s="91"/>
      <c r="I91" s="91"/>
      <c r="J91" s="91"/>
      <c r="K91" s="91"/>
      <c r="L91" s="92"/>
      <c r="N91" s="86" t="s">
        <v>53</v>
      </c>
      <c r="O91" s="87"/>
      <c r="P91" s="90" t="s">
        <v>54</v>
      </c>
      <c r="Q91" s="91"/>
      <c r="R91" s="91"/>
      <c r="S91" s="91"/>
      <c r="T91" s="91"/>
      <c r="U91" s="91"/>
      <c r="V91" s="91"/>
      <c r="W91" s="92"/>
      <c r="Y91" s="86" t="s">
        <v>53</v>
      </c>
      <c r="Z91" s="87"/>
      <c r="AA91" s="90" t="s">
        <v>54</v>
      </c>
      <c r="AB91" s="91"/>
      <c r="AC91" s="91"/>
      <c r="AD91" s="91"/>
      <c r="AE91" s="91"/>
      <c r="AF91" s="91"/>
      <c r="AG91" s="91"/>
      <c r="AH91" s="92"/>
    </row>
    <row r="92" spans="2:34" ht="15.75" thickBot="1" x14ac:dyDescent="0.3">
      <c r="C92" s="88"/>
      <c r="D92" s="89"/>
      <c r="E92" s="50" t="s">
        <v>84</v>
      </c>
      <c r="F92" s="50" t="s">
        <v>55</v>
      </c>
      <c r="G92" s="50" t="s">
        <v>56</v>
      </c>
      <c r="H92" s="50" t="s">
        <v>57</v>
      </c>
      <c r="I92" s="50" t="s">
        <v>58</v>
      </c>
      <c r="J92" s="50" t="s">
        <v>59</v>
      </c>
      <c r="K92" s="50" t="s">
        <v>60</v>
      </c>
      <c r="L92" s="50" t="s">
        <v>61</v>
      </c>
      <c r="N92" s="88"/>
      <c r="O92" s="89"/>
      <c r="P92" s="50" t="s">
        <v>84</v>
      </c>
      <c r="Q92" s="50" t="s">
        <v>55</v>
      </c>
      <c r="R92" s="50" t="s">
        <v>56</v>
      </c>
      <c r="S92" s="50" t="s">
        <v>57</v>
      </c>
      <c r="T92" s="50" t="s">
        <v>58</v>
      </c>
      <c r="U92" s="50" t="s">
        <v>59</v>
      </c>
      <c r="V92" s="50" t="s">
        <v>60</v>
      </c>
      <c r="W92" s="50" t="s">
        <v>61</v>
      </c>
      <c r="Y92" s="88"/>
      <c r="Z92" s="89"/>
      <c r="AA92" s="50" t="s">
        <v>84</v>
      </c>
      <c r="AB92" s="50" t="s">
        <v>55</v>
      </c>
      <c r="AC92" s="50" t="s">
        <v>56</v>
      </c>
      <c r="AD92" s="50" t="s">
        <v>57</v>
      </c>
      <c r="AE92" s="50" t="s">
        <v>58</v>
      </c>
      <c r="AF92" s="50" t="s">
        <v>59</v>
      </c>
      <c r="AG92" s="50" t="s">
        <v>60</v>
      </c>
      <c r="AH92" s="50" t="s">
        <v>61</v>
      </c>
    </row>
    <row r="93" spans="2:34" ht="15" customHeight="1" thickBot="1" x14ac:dyDescent="0.3">
      <c r="C93" s="93" t="s">
        <v>62</v>
      </c>
      <c r="D93" s="50" t="s">
        <v>63</v>
      </c>
      <c r="E93" s="51"/>
      <c r="F93" s="51"/>
      <c r="G93" s="51"/>
      <c r="H93" s="51"/>
      <c r="I93" s="51"/>
      <c r="J93" s="51"/>
      <c r="K93" s="51"/>
      <c r="L93" s="51"/>
      <c r="N93" s="93" t="s">
        <v>62</v>
      </c>
      <c r="O93" s="50" t="s">
        <v>63</v>
      </c>
      <c r="P93" s="51"/>
      <c r="Q93" s="51"/>
      <c r="R93" s="51"/>
      <c r="S93" s="51"/>
      <c r="T93" s="51"/>
      <c r="U93" s="51"/>
      <c r="V93" s="51"/>
      <c r="W93" s="51"/>
      <c r="Y93" s="93" t="s">
        <v>62</v>
      </c>
      <c r="Z93" s="50" t="s">
        <v>63</v>
      </c>
      <c r="AA93" s="51"/>
      <c r="AB93" s="51"/>
      <c r="AC93" s="51"/>
      <c r="AD93" s="51"/>
      <c r="AE93" s="51"/>
      <c r="AF93" s="51"/>
      <c r="AG93" s="51"/>
      <c r="AH93" s="51"/>
    </row>
    <row r="94" spans="2:34" ht="15.75" thickBot="1" x14ac:dyDescent="0.3">
      <c r="C94" s="94"/>
      <c r="D94" s="50" t="s">
        <v>64</v>
      </c>
      <c r="E94" s="51"/>
      <c r="F94" s="51"/>
      <c r="G94" s="51"/>
      <c r="H94" s="51"/>
      <c r="I94" s="51"/>
      <c r="J94" s="51"/>
      <c r="K94" s="51"/>
      <c r="L94" s="51"/>
      <c r="N94" s="94"/>
      <c r="O94" s="50" t="s">
        <v>64</v>
      </c>
      <c r="P94" s="51"/>
      <c r="Q94" s="51"/>
      <c r="R94" s="51"/>
      <c r="S94" s="51"/>
      <c r="T94" s="51"/>
      <c r="U94" s="51"/>
      <c r="V94" s="51"/>
      <c r="W94" s="51"/>
      <c r="Y94" s="94"/>
      <c r="Z94" s="50" t="s">
        <v>64</v>
      </c>
      <c r="AA94" s="51"/>
      <c r="AB94" s="51"/>
      <c r="AC94" s="51"/>
      <c r="AD94" s="51"/>
      <c r="AE94" s="51"/>
      <c r="AF94" s="51"/>
      <c r="AG94" s="51"/>
      <c r="AH94" s="51"/>
    </row>
    <row r="95" spans="2:34" ht="15.75" thickBot="1" x14ac:dyDescent="0.3">
      <c r="C95" s="94"/>
      <c r="D95" s="50" t="s">
        <v>65</v>
      </c>
      <c r="E95" s="51"/>
      <c r="F95" s="51"/>
      <c r="G95" s="51"/>
      <c r="H95" s="51"/>
      <c r="I95" s="51"/>
      <c r="J95" s="51"/>
      <c r="K95" s="51"/>
      <c r="L95" s="51"/>
      <c r="N95" s="94"/>
      <c r="O95" s="50" t="s">
        <v>65</v>
      </c>
      <c r="P95" s="51"/>
      <c r="Q95" s="51"/>
      <c r="R95" s="51"/>
      <c r="S95" s="51"/>
      <c r="T95" s="51"/>
      <c r="U95" s="51"/>
      <c r="V95" s="51"/>
      <c r="W95" s="51"/>
      <c r="Y95" s="94"/>
      <c r="Z95" s="50" t="s">
        <v>65</v>
      </c>
      <c r="AA95" s="51"/>
      <c r="AB95" s="51"/>
      <c r="AC95" s="51"/>
      <c r="AD95" s="51"/>
      <c r="AE95" s="51"/>
      <c r="AF95" s="51"/>
      <c r="AG95" s="51"/>
      <c r="AH95" s="51"/>
    </row>
    <row r="96" spans="2:34" ht="15.75" thickBot="1" x14ac:dyDescent="0.3">
      <c r="C96" s="94"/>
      <c r="D96" s="50" t="s">
        <v>66</v>
      </c>
      <c r="E96" s="51"/>
      <c r="F96" s="51"/>
      <c r="G96" s="51"/>
      <c r="H96" s="51"/>
      <c r="I96" s="51"/>
      <c r="J96" s="51"/>
      <c r="K96" s="51"/>
      <c r="L96" s="51"/>
      <c r="N96" s="94"/>
      <c r="O96" s="50" t="s">
        <v>66</v>
      </c>
      <c r="P96" s="51"/>
      <c r="Q96" s="51"/>
      <c r="R96" s="51"/>
      <c r="S96" s="51"/>
      <c r="T96" s="51"/>
      <c r="U96" s="51"/>
      <c r="V96" s="51"/>
      <c r="W96" s="51"/>
      <c r="Y96" s="94"/>
      <c r="Z96" s="50" t="s">
        <v>66</v>
      </c>
      <c r="AA96" s="51"/>
      <c r="AB96" s="51"/>
      <c r="AC96" s="51"/>
      <c r="AD96" s="51"/>
      <c r="AE96" s="51"/>
      <c r="AF96" s="51"/>
      <c r="AG96" s="51"/>
      <c r="AH96" s="51"/>
    </row>
    <row r="97" spans="3:34" ht="15.75" thickBot="1" x14ac:dyDescent="0.3">
      <c r="C97" s="94"/>
      <c r="D97" s="50" t="s">
        <v>67</v>
      </c>
      <c r="E97" s="51"/>
      <c r="F97" s="51"/>
      <c r="G97" s="51"/>
      <c r="H97" s="51"/>
      <c r="I97" s="51"/>
      <c r="J97" s="51"/>
      <c r="K97" s="51"/>
      <c r="L97" s="51"/>
      <c r="N97" s="94"/>
      <c r="O97" s="50" t="s">
        <v>67</v>
      </c>
      <c r="P97" s="51"/>
      <c r="Q97" s="51"/>
      <c r="R97" s="51"/>
      <c r="S97" s="51"/>
      <c r="T97" s="51"/>
      <c r="U97" s="51"/>
      <c r="V97" s="51"/>
      <c r="W97" s="51"/>
      <c r="Y97" s="94"/>
      <c r="Z97" s="50" t="s">
        <v>67</v>
      </c>
      <c r="AA97" s="51"/>
      <c r="AB97" s="51"/>
      <c r="AC97" s="51"/>
      <c r="AD97" s="51"/>
      <c r="AE97" s="51"/>
      <c r="AF97" s="51"/>
      <c r="AG97" s="51"/>
      <c r="AH97" s="51"/>
    </row>
    <row r="98" spans="3:34" ht="15.75" thickBot="1" x14ac:dyDescent="0.3">
      <c r="C98" s="94"/>
      <c r="D98" s="50" t="s">
        <v>68</v>
      </c>
      <c r="E98" s="51"/>
      <c r="F98" s="51"/>
      <c r="G98" s="51"/>
      <c r="H98" s="51"/>
      <c r="I98" s="51"/>
      <c r="J98" s="51"/>
      <c r="K98" s="51"/>
      <c r="L98" s="51"/>
      <c r="N98" s="94"/>
      <c r="O98" s="50" t="s">
        <v>68</v>
      </c>
      <c r="P98" s="51"/>
      <c r="Q98" s="51"/>
      <c r="R98" s="51"/>
      <c r="S98" s="51"/>
      <c r="T98" s="51"/>
      <c r="U98" s="51"/>
      <c r="V98" s="51"/>
      <c r="W98" s="51"/>
      <c r="Y98" s="94"/>
      <c r="Z98" s="50" t="s">
        <v>68</v>
      </c>
      <c r="AA98" s="51"/>
      <c r="AB98" s="51"/>
      <c r="AC98" s="51"/>
      <c r="AD98" s="51"/>
      <c r="AE98" s="51"/>
      <c r="AF98" s="51"/>
      <c r="AG98" s="51"/>
      <c r="AH98" s="51"/>
    </row>
    <row r="99" spans="3:34" ht="15.75" thickBot="1" x14ac:dyDescent="0.3">
      <c r="C99" s="94"/>
      <c r="D99" s="50" t="s">
        <v>69</v>
      </c>
      <c r="E99" s="51"/>
      <c r="F99" s="51"/>
      <c r="G99" s="51"/>
      <c r="H99" s="51"/>
      <c r="I99" s="51"/>
      <c r="J99" s="51"/>
      <c r="K99" s="51"/>
      <c r="L99" s="51"/>
      <c r="N99" s="94"/>
      <c r="O99" s="50" t="s">
        <v>69</v>
      </c>
      <c r="P99" s="51"/>
      <c r="Q99" s="51"/>
      <c r="R99" s="51"/>
      <c r="S99" s="51"/>
      <c r="T99" s="51"/>
      <c r="U99" s="51"/>
      <c r="V99" s="51"/>
      <c r="W99" s="51"/>
      <c r="Y99" s="94"/>
      <c r="Z99" s="50" t="s">
        <v>69</v>
      </c>
      <c r="AA99" s="51"/>
      <c r="AB99" s="51"/>
      <c r="AC99" s="51"/>
      <c r="AD99" s="51"/>
      <c r="AE99" s="51"/>
      <c r="AF99" s="51"/>
      <c r="AG99" s="51"/>
      <c r="AH99" s="51"/>
    </row>
    <row r="100" spans="3:34" ht="15.75" thickBot="1" x14ac:dyDescent="0.3">
      <c r="C100" s="94"/>
      <c r="D100" s="50" t="s">
        <v>70</v>
      </c>
      <c r="E100" s="51"/>
      <c r="F100" s="51"/>
      <c r="G100" s="51"/>
      <c r="H100" s="51"/>
      <c r="I100" s="51"/>
      <c r="J100" s="51"/>
      <c r="K100" s="51"/>
      <c r="L100" s="51"/>
      <c r="N100" s="94"/>
      <c r="O100" s="50" t="s">
        <v>70</v>
      </c>
      <c r="P100" s="51"/>
      <c r="Q100" s="51"/>
      <c r="R100" s="51"/>
      <c r="S100" s="51"/>
      <c r="T100" s="51"/>
      <c r="U100" s="51"/>
      <c r="V100" s="51"/>
      <c r="W100" s="51"/>
      <c r="Y100" s="94"/>
      <c r="Z100" s="50" t="s">
        <v>70</v>
      </c>
      <c r="AA100" s="51"/>
      <c r="AB100" s="51"/>
      <c r="AC100" s="51"/>
      <c r="AD100" s="51"/>
      <c r="AE100" s="51"/>
      <c r="AF100" s="51"/>
      <c r="AG100" s="51"/>
      <c r="AH100" s="51"/>
    </row>
    <row r="101" spans="3:34" ht="15.75" thickBot="1" x14ac:dyDescent="0.3">
      <c r="C101" s="94"/>
      <c r="D101" s="50" t="s">
        <v>71</v>
      </c>
      <c r="E101" s="51"/>
      <c r="F101" s="51"/>
      <c r="G101" s="51"/>
      <c r="H101" s="51"/>
      <c r="I101" s="51"/>
      <c r="J101" s="51"/>
      <c r="K101" s="51"/>
      <c r="L101" s="51"/>
      <c r="N101" s="94"/>
      <c r="O101" s="50" t="s">
        <v>71</v>
      </c>
      <c r="P101" s="51"/>
      <c r="Q101" s="51"/>
      <c r="R101" s="51"/>
      <c r="S101" s="51"/>
      <c r="T101" s="51"/>
      <c r="U101" s="51"/>
      <c r="V101" s="51"/>
      <c r="W101" s="51"/>
      <c r="Y101" s="94"/>
      <c r="Z101" s="50" t="s">
        <v>71</v>
      </c>
      <c r="AA101" s="51"/>
      <c r="AB101" s="51"/>
      <c r="AC101" s="51"/>
      <c r="AD101" s="51"/>
      <c r="AE101" s="51"/>
      <c r="AF101" s="51"/>
      <c r="AG101" s="51"/>
      <c r="AH101" s="51"/>
    </row>
    <row r="102" spans="3:34" ht="15.75" thickBot="1" x14ac:dyDescent="0.3">
      <c r="C102" s="94"/>
      <c r="D102" s="50" t="s">
        <v>72</v>
      </c>
      <c r="E102" s="51"/>
      <c r="F102" s="51"/>
      <c r="G102" s="51"/>
      <c r="H102" s="51"/>
      <c r="I102" s="51"/>
      <c r="J102" s="51"/>
      <c r="K102" s="51"/>
      <c r="L102" s="51"/>
      <c r="N102" s="94"/>
      <c r="O102" s="50" t="s">
        <v>72</v>
      </c>
      <c r="P102" s="51"/>
      <c r="Q102" s="51"/>
      <c r="R102" s="51"/>
      <c r="S102" s="51"/>
      <c r="T102" s="51"/>
      <c r="U102" s="51"/>
      <c r="V102" s="51"/>
      <c r="W102" s="51"/>
      <c r="Y102" s="94"/>
      <c r="Z102" s="50" t="s">
        <v>72</v>
      </c>
      <c r="AA102" s="51"/>
      <c r="AB102" s="51"/>
      <c r="AC102" s="51"/>
      <c r="AD102" s="51"/>
      <c r="AE102" s="51"/>
      <c r="AF102" s="51"/>
      <c r="AG102" s="51"/>
      <c r="AH102" s="51"/>
    </row>
    <row r="103" spans="3:34" ht="15.75" thickBot="1" x14ac:dyDescent="0.3">
      <c r="C103" s="94"/>
      <c r="D103" s="50" t="s">
        <v>73</v>
      </c>
      <c r="E103" s="51"/>
      <c r="F103" s="51"/>
      <c r="G103" s="51"/>
      <c r="H103" s="51"/>
      <c r="I103" s="51"/>
      <c r="J103" s="51"/>
      <c r="K103" s="51"/>
      <c r="L103" s="51"/>
      <c r="N103" s="94"/>
      <c r="O103" s="50" t="s">
        <v>73</v>
      </c>
      <c r="P103" s="51"/>
      <c r="Q103" s="51"/>
      <c r="R103" s="51"/>
      <c r="S103" s="51"/>
      <c r="T103" s="51"/>
      <c r="U103" s="51"/>
      <c r="V103" s="51"/>
      <c r="W103" s="51"/>
      <c r="Y103" s="94"/>
      <c r="Z103" s="50" t="s">
        <v>73</v>
      </c>
      <c r="AA103" s="51"/>
      <c r="AB103" s="51"/>
      <c r="AC103" s="51"/>
      <c r="AD103" s="51"/>
      <c r="AE103" s="51"/>
      <c r="AF103" s="51"/>
      <c r="AG103" s="51"/>
      <c r="AH103" s="51"/>
    </row>
    <row r="104" spans="3:34" ht="15.75" thickBot="1" x14ac:dyDescent="0.3">
      <c r="C104" s="94"/>
      <c r="D104" s="50" t="s">
        <v>74</v>
      </c>
      <c r="E104" s="51"/>
      <c r="F104" s="51"/>
      <c r="G104" s="51"/>
      <c r="H104" s="51"/>
      <c r="I104" s="51"/>
      <c r="J104" s="51"/>
      <c r="K104" s="51"/>
      <c r="L104" s="51"/>
      <c r="N104" s="94"/>
      <c r="O104" s="50" t="s">
        <v>74</v>
      </c>
      <c r="P104" s="51"/>
      <c r="Q104" s="51"/>
      <c r="R104" s="51"/>
      <c r="S104" s="51"/>
      <c r="T104" s="51"/>
      <c r="U104" s="51"/>
      <c r="V104" s="51"/>
      <c r="W104" s="51"/>
      <c r="Y104" s="94"/>
      <c r="Z104" s="50" t="s">
        <v>74</v>
      </c>
      <c r="AA104" s="51"/>
      <c r="AB104" s="51"/>
      <c r="AC104" s="51"/>
      <c r="AD104" s="51"/>
      <c r="AE104" s="51"/>
      <c r="AF104" s="51"/>
      <c r="AG104" s="51"/>
      <c r="AH104" s="51"/>
    </row>
    <row r="105" spans="3:34" ht="15.75" thickBot="1" x14ac:dyDescent="0.3">
      <c r="C105" s="94"/>
      <c r="D105" s="50" t="s">
        <v>75</v>
      </c>
      <c r="E105" s="51"/>
      <c r="F105" s="51"/>
      <c r="G105" s="51"/>
      <c r="H105" s="51"/>
      <c r="I105" s="51"/>
      <c r="J105" s="51"/>
      <c r="K105" s="51"/>
      <c r="L105" s="51"/>
      <c r="N105" s="94"/>
      <c r="O105" s="50" t="s">
        <v>75</v>
      </c>
      <c r="P105" s="51"/>
      <c r="Q105" s="51"/>
      <c r="R105" s="51"/>
      <c r="S105" s="51"/>
      <c r="T105" s="51"/>
      <c r="U105" s="51"/>
      <c r="V105" s="51"/>
      <c r="W105" s="51"/>
      <c r="Y105" s="94"/>
      <c r="Z105" s="50" t="s">
        <v>75</v>
      </c>
      <c r="AA105" s="51"/>
      <c r="AB105" s="51"/>
      <c r="AC105" s="51"/>
      <c r="AD105" s="51"/>
      <c r="AE105" s="51"/>
      <c r="AF105" s="51"/>
      <c r="AG105" s="51"/>
      <c r="AH105" s="51"/>
    </row>
    <row r="106" spans="3:34" ht="15.75" thickBot="1" x14ac:dyDescent="0.3">
      <c r="C106" s="94"/>
      <c r="D106" s="50" t="s">
        <v>76</v>
      </c>
      <c r="E106" s="51"/>
      <c r="F106" s="51"/>
      <c r="G106" s="51"/>
      <c r="H106" s="51"/>
      <c r="I106" s="51"/>
      <c r="J106" s="51"/>
      <c r="K106" s="51"/>
      <c r="L106" s="51"/>
      <c r="N106" s="94"/>
      <c r="O106" s="50" t="s">
        <v>76</v>
      </c>
      <c r="P106" s="51"/>
      <c r="Q106" s="51"/>
      <c r="R106" s="51"/>
      <c r="S106" s="51"/>
      <c r="T106" s="51"/>
      <c r="U106" s="51"/>
      <c r="V106" s="51"/>
      <c r="W106" s="51"/>
      <c r="Y106" s="94"/>
      <c r="Z106" s="50" t="s">
        <v>76</v>
      </c>
      <c r="AA106" s="51"/>
      <c r="AB106" s="51"/>
      <c r="AC106" s="51"/>
      <c r="AD106" s="51"/>
      <c r="AE106" s="51"/>
      <c r="AF106" s="51"/>
      <c r="AG106" s="51"/>
      <c r="AH106" s="51"/>
    </row>
    <row r="107" spans="3:34" ht="15.75" thickBot="1" x14ac:dyDescent="0.3">
      <c r="C107" s="94"/>
      <c r="D107" s="50" t="s">
        <v>77</v>
      </c>
      <c r="E107" s="51"/>
      <c r="F107" s="51"/>
      <c r="G107" s="51"/>
      <c r="H107" s="51"/>
      <c r="I107" s="51"/>
      <c r="J107" s="51"/>
      <c r="K107" s="51"/>
      <c r="L107" s="51"/>
      <c r="N107" s="94"/>
      <c r="O107" s="50" t="s">
        <v>77</v>
      </c>
      <c r="P107" s="51"/>
      <c r="Q107" s="51"/>
      <c r="R107" s="51"/>
      <c r="S107" s="51"/>
      <c r="T107" s="51"/>
      <c r="U107" s="51"/>
      <c r="V107" s="51"/>
      <c r="W107" s="51"/>
      <c r="Y107" s="94"/>
      <c r="Z107" s="50" t="s">
        <v>77</v>
      </c>
      <c r="AA107" s="51"/>
      <c r="AB107" s="51"/>
      <c r="AC107" s="51"/>
      <c r="AD107" s="51"/>
      <c r="AE107" s="51"/>
      <c r="AF107" s="51"/>
      <c r="AG107" s="51"/>
      <c r="AH107" s="51"/>
    </row>
    <row r="108" spans="3:34" ht="15.75" thickBot="1" x14ac:dyDescent="0.3">
      <c r="C108" s="94"/>
      <c r="D108" s="50" t="s">
        <v>78</v>
      </c>
      <c r="E108" s="51"/>
      <c r="F108" s="51"/>
      <c r="G108" s="51"/>
      <c r="H108" s="51"/>
      <c r="I108" s="51"/>
      <c r="J108" s="51"/>
      <c r="K108" s="51"/>
      <c r="L108" s="51"/>
      <c r="N108" s="94"/>
      <c r="O108" s="50" t="s">
        <v>78</v>
      </c>
      <c r="P108" s="51"/>
      <c r="Q108" s="51"/>
      <c r="R108" s="51"/>
      <c r="S108" s="51"/>
      <c r="T108" s="51"/>
      <c r="U108" s="51"/>
      <c r="V108" s="51"/>
      <c r="W108" s="51"/>
      <c r="Y108" s="94"/>
      <c r="Z108" s="50" t="s">
        <v>78</v>
      </c>
      <c r="AA108" s="51"/>
      <c r="AB108" s="51"/>
      <c r="AC108" s="51"/>
      <c r="AD108" s="51"/>
      <c r="AE108" s="51"/>
      <c r="AF108" s="51"/>
      <c r="AG108" s="51"/>
      <c r="AH108" s="51"/>
    </row>
    <row r="109" spans="3:34" ht="15.75" thickBot="1" x14ac:dyDescent="0.3">
      <c r="C109" s="94"/>
      <c r="D109" s="50" t="s">
        <v>79</v>
      </c>
      <c r="E109" s="51"/>
      <c r="F109" s="51"/>
      <c r="G109" s="51"/>
      <c r="H109" s="51"/>
      <c r="I109" s="51"/>
      <c r="J109" s="51"/>
      <c r="K109" s="51"/>
      <c r="L109" s="51"/>
      <c r="N109" s="94"/>
      <c r="O109" s="50" t="s">
        <v>79</v>
      </c>
      <c r="P109" s="51"/>
      <c r="Q109" s="51"/>
      <c r="R109" s="51"/>
      <c r="S109" s="51"/>
      <c r="T109" s="51"/>
      <c r="U109" s="51"/>
      <c r="V109" s="51"/>
      <c r="W109" s="51"/>
      <c r="Y109" s="94"/>
      <c r="Z109" s="50" t="s">
        <v>79</v>
      </c>
      <c r="AA109" s="51"/>
      <c r="AB109" s="51"/>
      <c r="AC109" s="51"/>
      <c r="AD109" s="51"/>
      <c r="AE109" s="51"/>
      <c r="AF109" s="51"/>
      <c r="AG109" s="51"/>
      <c r="AH109" s="51"/>
    </row>
    <row r="110" spans="3:34" ht="15.75" thickBot="1" x14ac:dyDescent="0.3">
      <c r="C110" s="94"/>
      <c r="D110" s="50" t="s">
        <v>80</v>
      </c>
      <c r="E110" s="51"/>
      <c r="F110" s="51"/>
      <c r="G110" s="51"/>
      <c r="H110" s="51"/>
      <c r="I110" s="51"/>
      <c r="J110" s="51"/>
      <c r="K110" s="51"/>
      <c r="L110" s="51"/>
      <c r="N110" s="94"/>
      <c r="O110" s="50" t="s">
        <v>80</v>
      </c>
      <c r="P110" s="51"/>
      <c r="Q110" s="51"/>
      <c r="R110" s="51"/>
      <c r="S110" s="51"/>
      <c r="T110" s="51"/>
      <c r="U110" s="51"/>
      <c r="V110" s="51"/>
      <c r="W110" s="51"/>
      <c r="Y110" s="94"/>
      <c r="Z110" s="50" t="s">
        <v>80</v>
      </c>
      <c r="AA110" s="51"/>
      <c r="AB110" s="51"/>
      <c r="AC110" s="51"/>
      <c r="AD110" s="51"/>
      <c r="AE110" s="51"/>
      <c r="AF110" s="51"/>
      <c r="AG110" s="51"/>
      <c r="AH110" s="51"/>
    </row>
    <row r="111" spans="3:34" ht="15.75" thickBot="1" x14ac:dyDescent="0.3">
      <c r="C111" s="94"/>
      <c r="D111" s="50" t="s">
        <v>81</v>
      </c>
      <c r="E111" s="51"/>
      <c r="F111" s="51"/>
      <c r="G111" s="51"/>
      <c r="H111" s="51"/>
      <c r="I111" s="51"/>
      <c r="J111" s="51"/>
      <c r="K111" s="51"/>
      <c r="L111" s="51"/>
      <c r="N111" s="94"/>
      <c r="O111" s="50" t="s">
        <v>81</v>
      </c>
      <c r="P111" s="51"/>
      <c r="Q111" s="51"/>
      <c r="R111" s="51"/>
      <c r="S111" s="51"/>
      <c r="T111" s="51"/>
      <c r="U111" s="51"/>
      <c r="V111" s="51"/>
      <c r="W111" s="51"/>
      <c r="Y111" s="94"/>
      <c r="Z111" s="50" t="s">
        <v>81</v>
      </c>
      <c r="AA111" s="51"/>
      <c r="AB111" s="51"/>
      <c r="AC111" s="51"/>
      <c r="AD111" s="51"/>
      <c r="AE111" s="51"/>
      <c r="AF111" s="51"/>
      <c r="AG111" s="51"/>
      <c r="AH111" s="51"/>
    </row>
    <row r="112" spans="3:34" ht="15.75" thickBot="1" x14ac:dyDescent="0.3">
      <c r="C112" s="94"/>
      <c r="D112" s="50" t="s">
        <v>82</v>
      </c>
      <c r="E112" s="51"/>
      <c r="F112" s="51"/>
      <c r="G112" s="51"/>
      <c r="H112" s="51"/>
      <c r="I112" s="51"/>
      <c r="J112" s="51"/>
      <c r="K112" s="51"/>
      <c r="L112" s="51"/>
      <c r="N112" s="94"/>
      <c r="O112" s="50" t="s">
        <v>82</v>
      </c>
      <c r="P112" s="51"/>
      <c r="Q112" s="51"/>
      <c r="R112" s="51"/>
      <c r="S112" s="51"/>
      <c r="T112" s="51"/>
      <c r="U112" s="51"/>
      <c r="V112" s="51"/>
      <c r="W112" s="51"/>
      <c r="Y112" s="94"/>
      <c r="Z112" s="50" t="s">
        <v>82</v>
      </c>
      <c r="AA112" s="51"/>
      <c r="AB112" s="51"/>
      <c r="AC112" s="51"/>
      <c r="AD112" s="51"/>
      <c r="AE112" s="51"/>
      <c r="AF112" s="51"/>
      <c r="AG112" s="51"/>
      <c r="AH112" s="51"/>
    </row>
    <row r="113" spans="3:34" ht="13.15" customHeight="1" thickBot="1" x14ac:dyDescent="0.3">
      <c r="C113" s="94"/>
      <c r="D113" s="50" t="s">
        <v>83</v>
      </c>
      <c r="E113" s="51"/>
      <c r="F113" s="51"/>
      <c r="G113" s="51"/>
      <c r="H113" s="51"/>
      <c r="I113" s="51"/>
      <c r="J113" s="51"/>
      <c r="K113" s="51"/>
      <c r="L113" s="51"/>
      <c r="N113" s="94"/>
      <c r="O113" s="50" t="s">
        <v>83</v>
      </c>
      <c r="P113" s="51"/>
      <c r="Q113" s="51"/>
      <c r="R113" s="51"/>
      <c r="S113" s="51"/>
      <c r="T113" s="51"/>
      <c r="U113" s="51"/>
      <c r="V113" s="51"/>
      <c r="W113" s="51"/>
      <c r="Y113" s="94"/>
      <c r="Z113" s="50" t="s">
        <v>83</v>
      </c>
      <c r="AA113" s="51"/>
      <c r="AB113" s="51"/>
      <c r="AC113" s="51"/>
      <c r="AD113" s="51"/>
      <c r="AE113" s="51"/>
      <c r="AF113" s="51"/>
      <c r="AG113" s="51"/>
      <c r="AH113" s="51"/>
    </row>
    <row r="114" spans="3:34" ht="13.15" customHeight="1" thickBot="1" x14ac:dyDescent="0.3">
      <c r="C114" s="94"/>
      <c r="D114" s="50" t="s">
        <v>108</v>
      </c>
      <c r="E114" s="51"/>
      <c r="F114" s="51"/>
      <c r="G114" s="51"/>
      <c r="H114" s="51"/>
      <c r="I114" s="51"/>
      <c r="J114" s="51"/>
      <c r="K114" s="51"/>
      <c r="L114" s="51"/>
      <c r="N114" s="94"/>
      <c r="O114" s="50" t="s">
        <v>108</v>
      </c>
      <c r="P114" s="51"/>
      <c r="Q114" s="51"/>
      <c r="R114" s="51"/>
      <c r="S114" s="51"/>
      <c r="T114" s="51"/>
      <c r="U114" s="51"/>
      <c r="V114" s="51"/>
      <c r="W114" s="51"/>
      <c r="Y114" s="94"/>
      <c r="Z114" s="50" t="s">
        <v>108</v>
      </c>
      <c r="AA114" s="51"/>
      <c r="AB114" s="51"/>
      <c r="AC114" s="51"/>
      <c r="AD114" s="51"/>
      <c r="AE114" s="51"/>
      <c r="AF114" s="51"/>
      <c r="AG114" s="51"/>
      <c r="AH114" s="51"/>
    </row>
    <row r="115" spans="3:34" ht="13.15" customHeight="1" thickBot="1" x14ac:dyDescent="0.3">
      <c r="C115" s="94"/>
      <c r="D115" s="50" t="s">
        <v>109</v>
      </c>
      <c r="E115" s="51"/>
      <c r="F115" s="51"/>
      <c r="G115" s="51"/>
      <c r="H115" s="51"/>
      <c r="I115" s="51"/>
      <c r="J115" s="51"/>
      <c r="K115" s="51"/>
      <c r="L115" s="51"/>
      <c r="N115" s="94"/>
      <c r="O115" s="50" t="s">
        <v>109</v>
      </c>
      <c r="P115" s="51"/>
      <c r="Q115" s="51"/>
      <c r="R115" s="51"/>
      <c r="S115" s="51"/>
      <c r="T115" s="51"/>
      <c r="U115" s="51"/>
      <c r="V115" s="51"/>
      <c r="W115" s="51"/>
      <c r="Y115" s="94"/>
      <c r="Z115" s="50" t="s">
        <v>109</v>
      </c>
      <c r="AA115" s="51"/>
      <c r="AB115" s="51"/>
      <c r="AC115" s="51"/>
      <c r="AD115" s="51"/>
      <c r="AE115" s="51"/>
      <c r="AF115" s="51"/>
      <c r="AG115" s="51"/>
      <c r="AH115" s="51"/>
    </row>
    <row r="116" spans="3:34" ht="13.15" customHeight="1" thickBot="1" x14ac:dyDescent="0.3">
      <c r="C116" s="94"/>
      <c r="D116" s="50" t="s">
        <v>110</v>
      </c>
      <c r="E116" s="51"/>
      <c r="F116" s="51"/>
      <c r="G116" s="51"/>
      <c r="H116" s="51"/>
      <c r="I116" s="51"/>
      <c r="J116" s="51"/>
      <c r="K116" s="51"/>
      <c r="L116" s="51"/>
      <c r="N116" s="94"/>
      <c r="O116" s="50" t="s">
        <v>110</v>
      </c>
      <c r="P116" s="51"/>
      <c r="Q116" s="51"/>
      <c r="R116" s="51"/>
      <c r="S116" s="51"/>
      <c r="T116" s="51"/>
      <c r="U116" s="51"/>
      <c r="V116" s="51"/>
      <c r="W116" s="51"/>
      <c r="Y116" s="94"/>
      <c r="Z116" s="50" t="s">
        <v>110</v>
      </c>
      <c r="AA116" s="51"/>
      <c r="AB116" s="51"/>
      <c r="AC116" s="51"/>
      <c r="AD116" s="51"/>
      <c r="AE116" s="51"/>
      <c r="AF116" s="51"/>
      <c r="AG116" s="51"/>
      <c r="AH116" s="51"/>
    </row>
    <row r="117" spans="3:34" ht="13.15" customHeight="1" thickBot="1" x14ac:dyDescent="0.3">
      <c r="C117" s="94"/>
      <c r="D117" s="50" t="s">
        <v>111</v>
      </c>
      <c r="E117" s="51"/>
      <c r="F117" s="51"/>
      <c r="G117" s="51"/>
      <c r="H117" s="51"/>
      <c r="I117" s="51"/>
      <c r="J117" s="51"/>
      <c r="K117" s="51"/>
      <c r="L117" s="51"/>
      <c r="N117" s="94"/>
      <c r="O117" s="50" t="s">
        <v>111</v>
      </c>
      <c r="P117" s="51"/>
      <c r="Q117" s="51"/>
      <c r="R117" s="51"/>
      <c r="S117" s="51"/>
      <c r="T117" s="51"/>
      <c r="U117" s="51"/>
      <c r="V117" s="51"/>
      <c r="W117" s="51"/>
      <c r="Y117" s="94"/>
      <c r="Z117" s="50" t="s">
        <v>111</v>
      </c>
      <c r="AA117" s="51"/>
      <c r="AB117" s="51"/>
      <c r="AC117" s="51"/>
      <c r="AD117" s="51"/>
      <c r="AE117" s="51"/>
      <c r="AF117" s="51"/>
      <c r="AG117" s="51"/>
      <c r="AH117" s="51"/>
    </row>
    <row r="118" spans="3:34" ht="14.45" customHeight="1" thickBot="1" x14ac:dyDescent="0.3">
      <c r="C118" s="94"/>
      <c r="D118" s="50" t="s">
        <v>112</v>
      </c>
      <c r="E118" s="51"/>
      <c r="F118" s="51"/>
      <c r="G118" s="51"/>
      <c r="H118" s="51"/>
      <c r="I118" s="51"/>
      <c r="J118" s="51"/>
      <c r="K118" s="51"/>
      <c r="L118" s="51"/>
      <c r="N118" s="94"/>
      <c r="O118" s="50" t="s">
        <v>112</v>
      </c>
      <c r="P118" s="51"/>
      <c r="Q118" s="51"/>
      <c r="R118" s="51"/>
      <c r="S118" s="51"/>
      <c r="T118" s="51"/>
      <c r="U118" s="51"/>
      <c r="V118" s="51"/>
      <c r="W118" s="51"/>
      <c r="Y118" s="94"/>
      <c r="Z118" s="50" t="s">
        <v>112</v>
      </c>
      <c r="AA118" s="51"/>
      <c r="AB118" s="51"/>
      <c r="AC118" s="51"/>
      <c r="AD118" s="51"/>
      <c r="AE118" s="51"/>
      <c r="AF118" s="51"/>
      <c r="AG118" s="51"/>
      <c r="AH118" s="51"/>
    </row>
    <row r="119" spans="3:34" ht="13.15" customHeight="1" thickBot="1" x14ac:dyDescent="0.3">
      <c r="C119" s="94"/>
      <c r="D119" s="50" t="s">
        <v>113</v>
      </c>
      <c r="E119" s="51"/>
      <c r="F119" s="51"/>
      <c r="G119" s="51"/>
      <c r="H119" s="51"/>
      <c r="I119" s="51"/>
      <c r="J119" s="51"/>
      <c r="K119" s="51"/>
      <c r="L119" s="51"/>
      <c r="N119" s="94"/>
      <c r="O119" s="50" t="s">
        <v>113</v>
      </c>
      <c r="P119" s="51"/>
      <c r="Q119" s="51"/>
      <c r="R119" s="51"/>
      <c r="S119" s="51"/>
      <c r="T119" s="51"/>
      <c r="U119" s="51"/>
      <c r="V119" s="51"/>
      <c r="W119" s="51"/>
      <c r="Y119" s="94"/>
      <c r="Z119" s="50" t="s">
        <v>113</v>
      </c>
      <c r="AA119" s="51"/>
      <c r="AB119" s="51"/>
      <c r="AC119" s="51"/>
      <c r="AD119" s="51"/>
      <c r="AE119" s="51"/>
      <c r="AF119" s="51"/>
      <c r="AG119" s="51"/>
      <c r="AH119" s="51"/>
    </row>
    <row r="120" spans="3:34" ht="13.15" customHeight="1" thickBot="1" x14ac:dyDescent="0.3">
      <c r="C120" s="94"/>
      <c r="D120" s="50" t="s">
        <v>114</v>
      </c>
      <c r="E120" s="51"/>
      <c r="F120" s="51"/>
      <c r="G120" s="51"/>
      <c r="H120" s="51"/>
      <c r="I120" s="51"/>
      <c r="J120" s="51"/>
      <c r="K120" s="51"/>
      <c r="L120" s="51"/>
      <c r="N120" s="94"/>
      <c r="O120" s="50" t="s">
        <v>114</v>
      </c>
      <c r="P120" s="51"/>
      <c r="Q120" s="51"/>
      <c r="R120" s="51"/>
      <c r="S120" s="51"/>
      <c r="T120" s="51"/>
      <c r="U120" s="51"/>
      <c r="V120" s="51"/>
      <c r="W120" s="51"/>
      <c r="Y120" s="94"/>
      <c r="Z120" s="50" t="s">
        <v>114</v>
      </c>
      <c r="AA120" s="51"/>
      <c r="AB120" s="51"/>
      <c r="AC120" s="51"/>
      <c r="AD120" s="51"/>
      <c r="AE120" s="51"/>
      <c r="AF120" s="51"/>
      <c r="AG120" s="51"/>
      <c r="AH120" s="51"/>
    </row>
    <row r="121" spans="3:34" ht="13.15" customHeight="1" thickBot="1" x14ac:dyDescent="0.3">
      <c r="C121" s="94"/>
      <c r="D121" s="50" t="s">
        <v>115</v>
      </c>
      <c r="E121" s="51"/>
      <c r="F121" s="51"/>
      <c r="G121" s="51"/>
      <c r="H121" s="51"/>
      <c r="I121" s="51"/>
      <c r="J121" s="51"/>
      <c r="K121" s="51"/>
      <c r="L121" s="51"/>
      <c r="N121" s="94"/>
      <c r="O121" s="50" t="s">
        <v>115</v>
      </c>
      <c r="P121" s="51"/>
      <c r="Q121" s="51"/>
      <c r="R121" s="51"/>
      <c r="S121" s="51"/>
      <c r="T121" s="51"/>
      <c r="U121" s="51"/>
      <c r="V121" s="51"/>
      <c r="W121" s="51"/>
      <c r="Y121" s="94"/>
      <c r="Z121" s="50" t="s">
        <v>115</v>
      </c>
      <c r="AA121" s="51"/>
      <c r="AB121" s="51"/>
      <c r="AC121" s="51"/>
      <c r="AD121" s="51"/>
      <c r="AE121" s="51"/>
      <c r="AF121" s="51"/>
      <c r="AG121" s="51"/>
      <c r="AH121" s="51"/>
    </row>
    <row r="122" spans="3:34" ht="13.15" customHeight="1" thickBot="1" x14ac:dyDescent="0.3">
      <c r="C122" s="94"/>
      <c r="D122" s="50" t="s">
        <v>116</v>
      </c>
      <c r="E122" s="51"/>
      <c r="F122" s="51"/>
      <c r="G122" s="51"/>
      <c r="H122" s="51"/>
      <c r="I122" s="51"/>
      <c r="J122" s="51"/>
      <c r="K122" s="51"/>
      <c r="L122" s="51"/>
      <c r="N122" s="94"/>
      <c r="O122" s="50" t="s">
        <v>116</v>
      </c>
      <c r="P122" s="51"/>
      <c r="Q122" s="51"/>
      <c r="R122" s="51"/>
      <c r="S122" s="51"/>
      <c r="T122" s="51"/>
      <c r="U122" s="51"/>
      <c r="V122" s="51"/>
      <c r="W122" s="51"/>
      <c r="Y122" s="94"/>
      <c r="Z122" s="50" t="s">
        <v>116</v>
      </c>
      <c r="AA122" s="51"/>
      <c r="AB122" s="51"/>
      <c r="AC122" s="51"/>
      <c r="AD122" s="51"/>
      <c r="AE122" s="51"/>
      <c r="AF122" s="51"/>
      <c r="AG122" s="51"/>
      <c r="AH122" s="51"/>
    </row>
    <row r="123" spans="3:34" ht="14.45" customHeight="1" thickBot="1" x14ac:dyDescent="0.3">
      <c r="C123" s="115"/>
      <c r="D123" s="50" t="s">
        <v>117</v>
      </c>
      <c r="E123" s="51"/>
      <c r="F123" s="51"/>
      <c r="G123" s="51"/>
      <c r="H123" s="51"/>
      <c r="I123" s="51"/>
      <c r="J123" s="51"/>
      <c r="K123" s="51"/>
      <c r="L123" s="51"/>
      <c r="N123" s="115"/>
      <c r="O123" s="50" t="s">
        <v>117</v>
      </c>
      <c r="P123" s="51"/>
      <c r="Q123" s="51"/>
      <c r="R123" s="51"/>
      <c r="S123" s="51"/>
      <c r="T123" s="51"/>
      <c r="U123" s="51"/>
      <c r="V123" s="51"/>
      <c r="W123" s="51"/>
      <c r="Y123" s="115"/>
      <c r="Z123" s="50" t="s">
        <v>117</v>
      </c>
      <c r="AA123" s="51"/>
      <c r="AB123" s="51"/>
      <c r="AC123" s="51"/>
      <c r="AD123" s="51"/>
      <c r="AE123" s="51"/>
      <c r="AF123" s="51"/>
      <c r="AG123" s="51"/>
      <c r="AH123" s="51"/>
    </row>
    <row r="124" spans="3:34" ht="14.45" customHeight="1" thickBot="1" x14ac:dyDescent="0.3"/>
    <row r="125" spans="3:34" ht="14.45" customHeight="1" thickBot="1" x14ac:dyDescent="0.3">
      <c r="C125" s="105" t="s">
        <v>103</v>
      </c>
      <c r="D125" s="106"/>
      <c r="E125" s="106"/>
      <c r="F125" s="106"/>
      <c r="G125" s="106"/>
      <c r="H125" s="106"/>
      <c r="I125" s="106"/>
      <c r="J125" s="106"/>
      <c r="K125" s="106"/>
      <c r="L125" s="107"/>
      <c r="N125" s="105" t="s">
        <v>104</v>
      </c>
      <c r="O125" s="106"/>
      <c r="P125" s="106"/>
      <c r="Q125" s="106"/>
      <c r="R125" s="106"/>
      <c r="S125" s="106"/>
      <c r="T125" s="106"/>
      <c r="U125" s="106"/>
      <c r="V125" s="106"/>
      <c r="W125" s="107"/>
      <c r="Y125" s="105" t="s">
        <v>105</v>
      </c>
      <c r="Z125" s="106"/>
      <c r="AA125" s="106"/>
      <c r="AB125" s="106"/>
      <c r="AC125" s="106"/>
      <c r="AD125" s="106"/>
      <c r="AE125" s="106"/>
      <c r="AF125" s="106"/>
      <c r="AG125" s="106"/>
      <c r="AH125" s="107"/>
    </row>
    <row r="126" spans="3:34" ht="14.45" customHeight="1" thickBot="1" x14ac:dyDescent="0.3">
      <c r="C126" s="98" t="s">
        <v>53</v>
      </c>
      <c r="D126" s="99"/>
      <c r="E126" s="90" t="s">
        <v>54</v>
      </c>
      <c r="F126" s="91"/>
      <c r="G126" s="91"/>
      <c r="H126" s="91"/>
      <c r="I126" s="91"/>
      <c r="J126" s="91"/>
      <c r="K126" s="91"/>
      <c r="L126" s="92"/>
      <c r="N126" s="98" t="s">
        <v>53</v>
      </c>
      <c r="O126" s="99"/>
      <c r="P126" s="90" t="s">
        <v>54</v>
      </c>
      <c r="Q126" s="91"/>
      <c r="R126" s="91"/>
      <c r="S126" s="91"/>
      <c r="T126" s="91"/>
      <c r="U126" s="91"/>
      <c r="V126" s="91"/>
      <c r="W126" s="92"/>
      <c r="Y126" s="98" t="s">
        <v>53</v>
      </c>
      <c r="Z126" s="99"/>
      <c r="AA126" s="90" t="s">
        <v>54</v>
      </c>
      <c r="AB126" s="91"/>
      <c r="AC126" s="91"/>
      <c r="AD126" s="91"/>
      <c r="AE126" s="91"/>
      <c r="AF126" s="91"/>
      <c r="AG126" s="91"/>
      <c r="AH126" s="92"/>
    </row>
    <row r="127" spans="3:34" ht="14.45" customHeight="1" thickBot="1" x14ac:dyDescent="0.3">
      <c r="C127" s="100"/>
      <c r="D127" s="101"/>
      <c r="E127" s="50" t="s">
        <v>84</v>
      </c>
      <c r="F127" s="50" t="s">
        <v>55</v>
      </c>
      <c r="G127" s="50" t="s">
        <v>56</v>
      </c>
      <c r="H127" s="50" t="s">
        <v>57</v>
      </c>
      <c r="I127" s="50" t="s">
        <v>58</v>
      </c>
      <c r="J127" s="50" t="s">
        <v>59</v>
      </c>
      <c r="K127" s="50" t="s">
        <v>60</v>
      </c>
      <c r="L127" s="50" t="s">
        <v>61</v>
      </c>
      <c r="N127" s="100"/>
      <c r="O127" s="101"/>
      <c r="P127" s="50" t="s">
        <v>84</v>
      </c>
      <c r="Q127" s="50" t="s">
        <v>55</v>
      </c>
      <c r="R127" s="50" t="s">
        <v>56</v>
      </c>
      <c r="S127" s="50" t="s">
        <v>57</v>
      </c>
      <c r="T127" s="50" t="s">
        <v>58</v>
      </c>
      <c r="U127" s="50" t="s">
        <v>59</v>
      </c>
      <c r="V127" s="50" t="s">
        <v>60</v>
      </c>
      <c r="W127" s="50" t="s">
        <v>61</v>
      </c>
      <c r="Y127" s="100"/>
      <c r="Z127" s="101"/>
      <c r="AA127" s="50" t="s">
        <v>84</v>
      </c>
      <c r="AB127" s="50" t="s">
        <v>55</v>
      </c>
      <c r="AC127" s="50" t="s">
        <v>56</v>
      </c>
      <c r="AD127" s="50" t="s">
        <v>57</v>
      </c>
      <c r="AE127" s="50" t="s">
        <v>58</v>
      </c>
      <c r="AF127" s="50" t="s">
        <v>59</v>
      </c>
      <c r="AG127" s="50" t="s">
        <v>60</v>
      </c>
      <c r="AH127" s="50" t="s">
        <v>61</v>
      </c>
    </row>
    <row r="128" spans="3:34" ht="14.45" customHeight="1" thickBot="1" x14ac:dyDescent="0.3">
      <c r="C128" s="102" t="s">
        <v>62</v>
      </c>
      <c r="D128" s="50" t="s">
        <v>63</v>
      </c>
      <c r="E128" s="66">
        <v>0</v>
      </c>
      <c r="F128" s="67">
        <v>0</v>
      </c>
      <c r="G128" s="67">
        <v>0</v>
      </c>
      <c r="H128" s="67">
        <v>0</v>
      </c>
      <c r="I128" s="67">
        <v>0</v>
      </c>
      <c r="J128" s="67">
        <v>0</v>
      </c>
      <c r="K128" s="67">
        <v>0</v>
      </c>
      <c r="L128" s="71">
        <v>0</v>
      </c>
      <c r="N128" s="102" t="s">
        <v>62</v>
      </c>
      <c r="O128" s="50" t="s">
        <v>63</v>
      </c>
      <c r="P128" s="66">
        <v>0</v>
      </c>
      <c r="Q128" s="67">
        <v>0</v>
      </c>
      <c r="R128" s="79">
        <v>0</v>
      </c>
      <c r="S128" s="79">
        <v>0</v>
      </c>
      <c r="T128" s="79">
        <v>0</v>
      </c>
      <c r="U128" s="79">
        <v>0</v>
      </c>
      <c r="V128" s="79">
        <v>0</v>
      </c>
      <c r="W128" s="79">
        <v>0</v>
      </c>
      <c r="Y128" s="102" t="s">
        <v>62</v>
      </c>
      <c r="Z128" s="50" t="s">
        <v>63</v>
      </c>
      <c r="AA128" s="66">
        <v>0</v>
      </c>
      <c r="AB128" s="67">
        <v>0</v>
      </c>
      <c r="AC128" s="79">
        <v>0</v>
      </c>
      <c r="AD128" s="79">
        <v>0</v>
      </c>
      <c r="AE128" s="79">
        <v>0</v>
      </c>
      <c r="AF128" s="79">
        <v>0</v>
      </c>
      <c r="AG128" s="79">
        <v>0</v>
      </c>
      <c r="AH128" s="79">
        <v>0</v>
      </c>
    </row>
    <row r="129" spans="3:34" ht="14.45" customHeight="1" thickBot="1" x14ac:dyDescent="0.3">
      <c r="C129" s="103"/>
      <c r="D129" s="50" t="s">
        <v>64</v>
      </c>
      <c r="E129" s="69">
        <v>0</v>
      </c>
      <c r="F129" s="68">
        <v>0</v>
      </c>
      <c r="G129" s="68">
        <v>0</v>
      </c>
      <c r="H129" s="68">
        <v>0</v>
      </c>
      <c r="I129" s="68">
        <v>0</v>
      </c>
      <c r="J129" s="68">
        <v>0</v>
      </c>
      <c r="K129" s="68">
        <v>0</v>
      </c>
      <c r="L129" s="72">
        <v>0</v>
      </c>
      <c r="N129" s="103"/>
      <c r="O129" s="50" t="s">
        <v>64</v>
      </c>
      <c r="P129" s="80">
        <v>0</v>
      </c>
      <c r="Q129" s="68">
        <v>0</v>
      </c>
      <c r="R129" s="68">
        <v>0</v>
      </c>
      <c r="S129" s="68">
        <v>0</v>
      </c>
      <c r="T129" s="78">
        <v>0</v>
      </c>
      <c r="U129" s="78">
        <v>0</v>
      </c>
      <c r="V129" s="78">
        <v>0</v>
      </c>
      <c r="W129" s="78">
        <v>0</v>
      </c>
      <c r="Y129" s="103"/>
      <c r="Z129" s="50" t="s">
        <v>64</v>
      </c>
      <c r="AA129" s="80">
        <v>0</v>
      </c>
      <c r="AB129" s="68">
        <v>0</v>
      </c>
      <c r="AC129" s="68">
        <v>0</v>
      </c>
      <c r="AD129" s="68">
        <v>0</v>
      </c>
      <c r="AE129" s="78">
        <v>0</v>
      </c>
      <c r="AF129" s="78">
        <v>0</v>
      </c>
      <c r="AG129" s="78">
        <v>0</v>
      </c>
      <c r="AH129" s="78">
        <v>0</v>
      </c>
    </row>
    <row r="130" spans="3:34" ht="14.45" customHeight="1" thickBot="1" x14ac:dyDescent="0.3">
      <c r="C130" s="103"/>
      <c r="D130" s="50" t="s">
        <v>65</v>
      </c>
      <c r="E130" s="69">
        <v>0</v>
      </c>
      <c r="F130" s="68">
        <v>0</v>
      </c>
      <c r="G130" s="68">
        <v>0</v>
      </c>
      <c r="H130" s="68">
        <v>0</v>
      </c>
      <c r="I130" s="68">
        <v>0</v>
      </c>
      <c r="J130" s="68">
        <v>0</v>
      </c>
      <c r="K130" s="68">
        <v>0</v>
      </c>
      <c r="L130" s="72">
        <v>0</v>
      </c>
      <c r="N130" s="103"/>
      <c r="O130" s="50" t="s">
        <v>65</v>
      </c>
      <c r="P130" s="69">
        <v>0</v>
      </c>
      <c r="Q130" s="68">
        <v>0</v>
      </c>
      <c r="R130" s="68">
        <v>0</v>
      </c>
      <c r="S130" s="78">
        <v>0</v>
      </c>
      <c r="T130" s="78">
        <v>0</v>
      </c>
      <c r="U130" s="78">
        <v>0</v>
      </c>
      <c r="V130" s="78">
        <v>0</v>
      </c>
      <c r="W130" s="78">
        <v>0</v>
      </c>
      <c r="Y130" s="103"/>
      <c r="Z130" s="50" t="s">
        <v>65</v>
      </c>
      <c r="AA130" s="69">
        <v>0</v>
      </c>
      <c r="AB130" s="68">
        <v>0</v>
      </c>
      <c r="AC130" s="68">
        <v>0</v>
      </c>
      <c r="AD130" s="78">
        <v>0</v>
      </c>
      <c r="AE130" s="78">
        <v>0</v>
      </c>
      <c r="AF130" s="78">
        <v>0</v>
      </c>
      <c r="AG130" s="78">
        <v>0</v>
      </c>
      <c r="AH130" s="78">
        <v>0</v>
      </c>
    </row>
    <row r="131" spans="3:34" ht="14.45" customHeight="1" thickBot="1" x14ac:dyDescent="0.3">
      <c r="C131" s="103"/>
      <c r="D131" s="50" t="s">
        <v>66</v>
      </c>
      <c r="E131" s="69">
        <v>0</v>
      </c>
      <c r="F131" s="68">
        <v>228710.86960990573</v>
      </c>
      <c r="G131" s="68">
        <v>10374.403727447929</v>
      </c>
      <c r="H131" s="68">
        <v>0</v>
      </c>
      <c r="I131" s="68">
        <v>0</v>
      </c>
      <c r="J131" s="68">
        <v>0</v>
      </c>
      <c r="K131" s="68">
        <v>0</v>
      </c>
      <c r="L131" s="72">
        <v>0</v>
      </c>
      <c r="N131" s="103"/>
      <c r="O131" s="50" t="s">
        <v>66</v>
      </c>
      <c r="P131" s="69">
        <v>0</v>
      </c>
      <c r="Q131" s="68">
        <v>231479.65838182866</v>
      </c>
      <c r="R131" s="68">
        <v>10499.996938671105</v>
      </c>
      <c r="S131" s="78">
        <v>0</v>
      </c>
      <c r="T131" s="78">
        <v>0</v>
      </c>
      <c r="U131" s="78">
        <v>0</v>
      </c>
      <c r="V131" s="78">
        <v>0</v>
      </c>
      <c r="W131" s="78">
        <v>0</v>
      </c>
      <c r="Y131" s="103"/>
      <c r="Z131" s="50" t="s">
        <v>66</v>
      </c>
      <c r="AA131" s="69">
        <v>0</v>
      </c>
      <c r="AB131" s="68">
        <v>286053.57141146663</v>
      </c>
      <c r="AC131" s="68">
        <v>12975.488408410913</v>
      </c>
      <c r="AD131" s="78">
        <v>0</v>
      </c>
      <c r="AE131" s="78">
        <v>0</v>
      </c>
      <c r="AF131" s="78">
        <v>0</v>
      </c>
      <c r="AG131" s="78">
        <v>0</v>
      </c>
      <c r="AH131" s="78">
        <v>0</v>
      </c>
    </row>
    <row r="132" spans="3:34" ht="14.45" customHeight="1" thickBot="1" x14ac:dyDescent="0.3">
      <c r="C132" s="103"/>
      <c r="D132" s="50" t="s">
        <v>67</v>
      </c>
      <c r="E132" s="69">
        <v>10055.943304632208</v>
      </c>
      <c r="F132" s="68">
        <v>19440.89790444804</v>
      </c>
      <c r="G132" s="68">
        <v>110916.06223854308</v>
      </c>
      <c r="H132" s="68">
        <v>0</v>
      </c>
      <c r="I132" s="68">
        <v>3113.5060872495064</v>
      </c>
      <c r="J132" s="68">
        <v>0</v>
      </c>
      <c r="K132" s="68">
        <v>0</v>
      </c>
      <c r="L132" s="68">
        <v>0</v>
      </c>
      <c r="N132" s="103"/>
      <c r="O132" s="50" t="s">
        <v>67</v>
      </c>
      <c r="P132" s="80">
        <v>10177.681213112241</v>
      </c>
      <c r="Q132" s="68">
        <v>19676.250688186501</v>
      </c>
      <c r="R132" s="68">
        <v>112258.81935487859</v>
      </c>
      <c r="S132" s="68">
        <v>0</v>
      </c>
      <c r="T132" s="78">
        <v>3151.1983959289923</v>
      </c>
      <c r="U132" s="78">
        <v>0</v>
      </c>
      <c r="V132" s="78">
        <v>0</v>
      </c>
      <c r="W132" s="78">
        <v>0</v>
      </c>
      <c r="Y132" s="103"/>
      <c r="Z132" s="50" t="s">
        <v>67</v>
      </c>
      <c r="AA132" s="80">
        <v>12577.183153155582</v>
      </c>
      <c r="AB132" s="68">
        <v>24315.146396401091</v>
      </c>
      <c r="AC132" s="68">
        <v>138725.08894897572</v>
      </c>
      <c r="AD132" s="68">
        <v>0</v>
      </c>
      <c r="AE132" s="78">
        <v>3894.1285885893403</v>
      </c>
      <c r="AF132" s="78">
        <v>0</v>
      </c>
      <c r="AG132" s="78">
        <v>0</v>
      </c>
      <c r="AH132" s="78">
        <v>0</v>
      </c>
    </row>
    <row r="133" spans="3:34" ht="14.45" customHeight="1" thickBot="1" x14ac:dyDescent="0.3">
      <c r="C133" s="103"/>
      <c r="D133" s="50" t="s">
        <v>68</v>
      </c>
      <c r="E133" s="69">
        <v>57090.325937610723</v>
      </c>
      <c r="F133" s="68">
        <v>315469.85726379027</v>
      </c>
      <c r="G133" s="68">
        <v>0</v>
      </c>
      <c r="H133" s="68">
        <v>0</v>
      </c>
      <c r="I133" s="68">
        <v>0</v>
      </c>
      <c r="J133" s="68">
        <v>0</v>
      </c>
      <c r="K133" s="68">
        <v>0</v>
      </c>
      <c r="L133" s="68">
        <v>0</v>
      </c>
      <c r="N133" s="103"/>
      <c r="O133" s="50" t="s">
        <v>68</v>
      </c>
      <c r="P133" s="80">
        <v>57781.465163792178</v>
      </c>
      <c r="Q133" s="68">
        <v>319288.9560244304</v>
      </c>
      <c r="R133" s="68">
        <v>0</v>
      </c>
      <c r="S133" s="68">
        <v>0</v>
      </c>
      <c r="T133" s="78">
        <v>0</v>
      </c>
      <c r="U133" s="78">
        <v>0</v>
      </c>
      <c r="V133" s="78">
        <v>0</v>
      </c>
      <c r="W133" s="78">
        <v>0</v>
      </c>
      <c r="Y133" s="103"/>
      <c r="Z133" s="50" t="s">
        <v>68</v>
      </c>
      <c r="AA133" s="80">
        <v>71404.090480494269</v>
      </c>
      <c r="AB133" s="68">
        <v>394564.8910210972</v>
      </c>
      <c r="AC133" s="68">
        <v>0</v>
      </c>
      <c r="AD133" s="68">
        <v>0</v>
      </c>
      <c r="AE133" s="78">
        <v>0</v>
      </c>
      <c r="AF133" s="78">
        <v>0</v>
      </c>
      <c r="AG133" s="78">
        <v>0</v>
      </c>
      <c r="AH133" s="78">
        <v>0</v>
      </c>
    </row>
    <row r="134" spans="3:34" ht="14.45" customHeight="1" thickBot="1" x14ac:dyDescent="0.3">
      <c r="C134" s="103"/>
      <c r="D134" s="50" t="s">
        <v>69</v>
      </c>
      <c r="E134" s="69">
        <v>157794.91768828602</v>
      </c>
      <c r="F134" s="68">
        <v>510982.3387036089</v>
      </c>
      <c r="G134" s="68">
        <v>186743.71072786945</v>
      </c>
      <c r="H134" s="68">
        <v>0</v>
      </c>
      <c r="I134" s="68">
        <v>0</v>
      </c>
      <c r="J134" s="68">
        <v>0</v>
      </c>
      <c r="K134" s="68">
        <v>0</v>
      </c>
      <c r="L134" s="68">
        <v>0</v>
      </c>
      <c r="N134" s="103"/>
      <c r="O134" s="50" t="s">
        <v>69</v>
      </c>
      <c r="P134" s="80">
        <v>159705.19330005304</v>
      </c>
      <c r="Q134" s="78">
        <v>517168.32437392964</v>
      </c>
      <c r="R134" s="68">
        <v>189004.44232480862</v>
      </c>
      <c r="S134" s="68">
        <v>0</v>
      </c>
      <c r="T134" s="78">
        <v>0</v>
      </c>
      <c r="U134" s="78">
        <v>0</v>
      </c>
      <c r="V134" s="78">
        <v>0</v>
      </c>
      <c r="W134" s="78">
        <v>0</v>
      </c>
      <c r="Y134" s="103"/>
      <c r="Z134" s="50" t="s">
        <v>69</v>
      </c>
      <c r="AA134" s="80">
        <v>197357.47510514321</v>
      </c>
      <c r="AB134" s="78">
        <v>639096.52900913241</v>
      </c>
      <c r="AC134" s="68">
        <v>233564.34909914419</v>
      </c>
      <c r="AD134" s="68">
        <v>0</v>
      </c>
      <c r="AE134" s="78">
        <v>0</v>
      </c>
      <c r="AF134" s="78">
        <v>0</v>
      </c>
      <c r="AG134" s="78">
        <v>0</v>
      </c>
      <c r="AH134" s="78">
        <v>0</v>
      </c>
    </row>
    <row r="135" spans="3:34" ht="14.45" customHeight="1" thickBot="1" x14ac:dyDescent="0.3">
      <c r="C135" s="103"/>
      <c r="D135" s="50" t="s">
        <v>70</v>
      </c>
      <c r="E135" s="69">
        <v>53510.23830065447</v>
      </c>
      <c r="F135" s="68">
        <v>270833.5556751776</v>
      </c>
      <c r="G135" s="68">
        <v>894454.60532307229</v>
      </c>
      <c r="H135" s="68">
        <v>22763.254780613901</v>
      </c>
      <c r="I135" s="68">
        <v>44646.67006749507</v>
      </c>
      <c r="J135" s="68">
        <v>0</v>
      </c>
      <c r="K135" s="68">
        <v>0</v>
      </c>
      <c r="L135" s="68">
        <v>0</v>
      </c>
      <c r="N135" s="103"/>
      <c r="O135" s="50" t="s">
        <v>70</v>
      </c>
      <c r="P135" s="80">
        <v>54158.036751346714</v>
      </c>
      <c r="Q135" s="68">
        <v>274112.28444435418</v>
      </c>
      <c r="R135" s="78">
        <v>905282.93137699948</v>
      </c>
      <c r="S135" s="68">
        <v>23038.828234365727</v>
      </c>
      <c r="T135" s="68">
        <v>45187.165580443238</v>
      </c>
      <c r="U135" s="78">
        <v>0</v>
      </c>
      <c r="V135" s="78">
        <v>0</v>
      </c>
      <c r="W135" s="78">
        <v>0</v>
      </c>
      <c r="Y135" s="103"/>
      <c r="Z135" s="50" t="s">
        <v>70</v>
      </c>
      <c r="AA135" s="80">
        <v>66926.398378391314</v>
      </c>
      <c r="AB135" s="68">
        <v>338737.31489496032</v>
      </c>
      <c r="AC135" s="78">
        <v>1118713.4863966124</v>
      </c>
      <c r="AD135" s="68">
        <v>28470.489129134625</v>
      </c>
      <c r="AE135" s="68">
        <v>55840.544204214988</v>
      </c>
      <c r="AF135" s="78">
        <v>0</v>
      </c>
      <c r="AG135" s="78">
        <v>0</v>
      </c>
      <c r="AH135" s="78">
        <v>0</v>
      </c>
    </row>
    <row r="136" spans="3:34" ht="14.45" customHeight="1" thickBot="1" x14ac:dyDescent="0.3">
      <c r="C136" s="103"/>
      <c r="D136" s="50" t="s">
        <v>71</v>
      </c>
      <c r="E136" s="69">
        <v>0</v>
      </c>
      <c r="F136" s="68">
        <v>0</v>
      </c>
      <c r="G136" s="68">
        <v>1147361.0610106282</v>
      </c>
      <c r="H136" s="68">
        <v>156125.59258822407</v>
      </c>
      <c r="I136" s="68">
        <v>0</v>
      </c>
      <c r="J136" s="68">
        <v>0</v>
      </c>
      <c r="K136" s="68">
        <v>0</v>
      </c>
      <c r="L136" s="68">
        <v>0</v>
      </c>
      <c r="N136" s="103"/>
      <c r="O136" s="50" t="s">
        <v>71</v>
      </c>
      <c r="P136" s="80">
        <v>0</v>
      </c>
      <c r="Q136" s="78">
        <v>0</v>
      </c>
      <c r="R136" s="68">
        <v>1161251.0891867541</v>
      </c>
      <c r="S136" s="78">
        <v>158015.65924096075</v>
      </c>
      <c r="T136" s="68">
        <v>0</v>
      </c>
      <c r="U136" s="78">
        <v>0</v>
      </c>
      <c r="V136" s="78">
        <v>0</v>
      </c>
      <c r="W136" s="78">
        <v>0</v>
      </c>
      <c r="Y136" s="103"/>
      <c r="Z136" s="50" t="s">
        <v>71</v>
      </c>
      <c r="AA136" s="80">
        <v>0</v>
      </c>
      <c r="AB136" s="78">
        <v>0</v>
      </c>
      <c r="AC136" s="68">
        <v>1435028.9942945715</v>
      </c>
      <c r="AD136" s="78">
        <v>195269.61453457223</v>
      </c>
      <c r="AE136" s="68">
        <v>0</v>
      </c>
      <c r="AF136" s="78">
        <v>0</v>
      </c>
      <c r="AG136" s="78">
        <v>0</v>
      </c>
      <c r="AH136" s="78">
        <v>0</v>
      </c>
    </row>
    <row r="137" spans="3:34" ht="14.45" customHeight="1" thickBot="1" x14ac:dyDescent="0.3">
      <c r="C137" s="103"/>
      <c r="D137" s="50" t="s">
        <v>72</v>
      </c>
      <c r="E137" s="69">
        <v>76519.374151907483</v>
      </c>
      <c r="F137" s="68">
        <v>1250579.2682846442</v>
      </c>
      <c r="G137" s="68">
        <v>1047502.2408945007</v>
      </c>
      <c r="H137" s="68">
        <v>181439.49317390157</v>
      </c>
      <c r="I137" s="68">
        <v>24875.46205008003</v>
      </c>
      <c r="J137" s="68">
        <v>0</v>
      </c>
      <c r="K137" s="68">
        <v>0</v>
      </c>
      <c r="L137" s="68">
        <v>0</v>
      </c>
      <c r="N137" s="103"/>
      <c r="O137" s="50" t="s">
        <v>72</v>
      </c>
      <c r="P137" s="80">
        <v>77445.722708702073</v>
      </c>
      <c r="Q137" s="78">
        <v>1265718.8628405656</v>
      </c>
      <c r="R137" s="68">
        <v>1060183.3716518611</v>
      </c>
      <c r="S137" s="68">
        <v>183636.01156561656</v>
      </c>
      <c r="T137" s="68">
        <v>25176.606023421267</v>
      </c>
      <c r="U137" s="78">
        <v>0</v>
      </c>
      <c r="V137" s="78">
        <v>0</v>
      </c>
      <c r="W137" s="78">
        <v>0</v>
      </c>
      <c r="Y137" s="103"/>
      <c r="Z137" s="50" t="s">
        <v>72</v>
      </c>
      <c r="AA137" s="80">
        <v>95704.416216234691</v>
      </c>
      <c r="AB137" s="78">
        <v>1564126.2115618635</v>
      </c>
      <c r="AC137" s="68">
        <v>1310133.4343245772</v>
      </c>
      <c r="AD137" s="68">
        <v>226930.25087091469</v>
      </c>
      <c r="AE137" s="68">
        <v>31112.271891897901</v>
      </c>
      <c r="AF137" s="78">
        <v>0</v>
      </c>
      <c r="AG137" s="78">
        <v>0</v>
      </c>
      <c r="AH137" s="78">
        <v>0</v>
      </c>
    </row>
    <row r="138" spans="3:34" ht="14.45" customHeight="1" thickBot="1" x14ac:dyDescent="0.3">
      <c r="C138" s="103"/>
      <c r="D138" s="50" t="s">
        <v>73</v>
      </c>
      <c r="E138" s="69">
        <v>164063.40377831453</v>
      </c>
      <c r="F138" s="68">
        <v>276382.1730885157</v>
      </c>
      <c r="G138" s="68">
        <v>1081894.4853473296</v>
      </c>
      <c r="H138" s="68">
        <v>379883.29171489371</v>
      </c>
      <c r="I138" s="68">
        <v>0</v>
      </c>
      <c r="J138" s="68">
        <v>0</v>
      </c>
      <c r="K138" s="68">
        <v>0</v>
      </c>
      <c r="L138" s="68">
        <v>0</v>
      </c>
      <c r="N138" s="103"/>
      <c r="O138" s="50" t="s">
        <v>73</v>
      </c>
      <c r="P138" s="80">
        <v>166049.56609337917</v>
      </c>
      <c r="Q138" s="78">
        <v>279728.07378362631</v>
      </c>
      <c r="R138" s="78">
        <v>1094991.9708693088</v>
      </c>
      <c r="S138" s="78">
        <v>384482.18373316695</v>
      </c>
      <c r="T138" s="68">
        <v>0</v>
      </c>
      <c r="U138" s="68">
        <v>0</v>
      </c>
      <c r="V138" s="78">
        <v>0</v>
      </c>
      <c r="W138" s="78">
        <v>0</v>
      </c>
      <c r="Y138" s="103"/>
      <c r="Z138" s="50" t="s">
        <v>73</v>
      </c>
      <c r="AA138" s="80">
        <v>205197.60459463423</v>
      </c>
      <c r="AB138" s="78">
        <v>345677.08924931596</v>
      </c>
      <c r="AC138" s="78">
        <v>1353148.5493095706</v>
      </c>
      <c r="AD138" s="78">
        <v>475128.14978988154</v>
      </c>
      <c r="AE138" s="68">
        <v>0</v>
      </c>
      <c r="AF138" s="68">
        <v>0</v>
      </c>
      <c r="AG138" s="78">
        <v>0</v>
      </c>
      <c r="AH138" s="78">
        <v>0</v>
      </c>
    </row>
    <row r="139" spans="3:34" ht="14.45" customHeight="1" thickBot="1" x14ac:dyDescent="0.3">
      <c r="C139" s="103"/>
      <c r="D139" s="50" t="s">
        <v>74</v>
      </c>
      <c r="E139" s="69">
        <v>0</v>
      </c>
      <c r="F139" s="68">
        <v>359549.22341529274</v>
      </c>
      <c r="G139" s="68">
        <v>208870.0446628519</v>
      </c>
      <c r="H139" s="68">
        <v>259948.13405995563</v>
      </c>
      <c r="I139" s="68">
        <v>27550.52960173208</v>
      </c>
      <c r="J139" s="68">
        <v>0</v>
      </c>
      <c r="K139" s="68">
        <v>0</v>
      </c>
      <c r="L139" s="68">
        <v>0</v>
      </c>
      <c r="N139" s="103"/>
      <c r="O139" s="50" t="s">
        <v>74</v>
      </c>
      <c r="P139" s="80">
        <v>0</v>
      </c>
      <c r="Q139" s="78">
        <v>363901.94987050601</v>
      </c>
      <c r="R139" s="68">
        <v>211398.63910805661</v>
      </c>
      <c r="S139" s="78">
        <v>263095.0832018794</v>
      </c>
      <c r="T139" s="68">
        <v>27884.058118115732</v>
      </c>
      <c r="U139" s="68">
        <v>0</v>
      </c>
      <c r="V139" s="78">
        <v>0</v>
      </c>
      <c r="W139" s="78">
        <v>0</v>
      </c>
      <c r="Y139" s="103"/>
      <c r="Z139" s="50" t="s">
        <v>74</v>
      </c>
      <c r="AA139" s="80">
        <v>0</v>
      </c>
      <c r="AB139" s="78">
        <v>449695.89609618293</v>
      </c>
      <c r="AC139" s="68">
        <v>261238.22771776817</v>
      </c>
      <c r="AD139" s="78">
        <v>325122.68549555831</v>
      </c>
      <c r="AE139" s="68">
        <v>34458.036036042693</v>
      </c>
      <c r="AF139" s="68">
        <v>0</v>
      </c>
      <c r="AG139" s="78">
        <v>0</v>
      </c>
      <c r="AH139" s="78">
        <v>0</v>
      </c>
    </row>
    <row r="140" spans="3:34" ht="14.45" customHeight="1" thickBot="1" x14ac:dyDescent="0.3">
      <c r="C140" s="103"/>
      <c r="D140" s="50" t="s">
        <v>75</v>
      </c>
      <c r="E140" s="69">
        <v>0</v>
      </c>
      <c r="F140" s="68">
        <v>178032.70725540782</v>
      </c>
      <c r="G140" s="68">
        <v>701024.70692734164</v>
      </c>
      <c r="H140" s="68">
        <v>330621.16733347403</v>
      </c>
      <c r="I140" s="68">
        <v>103258.19997827669</v>
      </c>
      <c r="J140" s="68">
        <v>26332.973938687788</v>
      </c>
      <c r="K140" s="68">
        <v>0</v>
      </c>
      <c r="L140" s="68">
        <v>0</v>
      </c>
      <c r="N140" s="103"/>
      <c r="O140" s="50" t="s">
        <v>75</v>
      </c>
      <c r="P140" s="80">
        <v>0</v>
      </c>
      <c r="Q140" s="78">
        <v>180187.98287359151</v>
      </c>
      <c r="R140" s="78">
        <v>709511.3579583643</v>
      </c>
      <c r="S140" s="78">
        <v>334623.68884648447</v>
      </c>
      <c r="T140" s="78">
        <v>104508.25051237008</v>
      </c>
      <c r="U140" s="68">
        <v>26651.762646444164</v>
      </c>
      <c r="V140" s="78">
        <v>0</v>
      </c>
      <c r="W140" s="78">
        <v>0</v>
      </c>
      <c r="Y140" s="103"/>
      <c r="Z140" s="50" t="s">
        <v>75</v>
      </c>
      <c r="AA140" s="80">
        <v>0</v>
      </c>
      <c r="AB140" s="78">
        <v>222669.31093097394</v>
      </c>
      <c r="AC140" s="78">
        <v>876786.57951968885</v>
      </c>
      <c r="AD140" s="78">
        <v>413514.9582583381</v>
      </c>
      <c r="AE140" s="78">
        <v>129147.23699702193</v>
      </c>
      <c r="AF140" s="68">
        <v>32935.213153159515</v>
      </c>
      <c r="AG140" s="78">
        <v>0</v>
      </c>
      <c r="AH140" s="78">
        <v>0</v>
      </c>
    </row>
    <row r="141" spans="3:34" ht="14.45" customHeight="1" thickBot="1" x14ac:dyDescent="0.3">
      <c r="C141" s="103"/>
      <c r="D141" s="50" t="s">
        <v>76</v>
      </c>
      <c r="E141" s="69">
        <v>0</v>
      </c>
      <c r="F141" s="68">
        <v>169066.9354446936</v>
      </c>
      <c r="G141" s="68">
        <v>142815.42812579588</v>
      </c>
      <c r="H141" s="68">
        <v>85123.730413007564</v>
      </c>
      <c r="I141" s="68">
        <v>0</v>
      </c>
      <c r="J141" s="68">
        <v>0</v>
      </c>
      <c r="K141" s="68">
        <v>0</v>
      </c>
      <c r="L141" s="68">
        <v>0</v>
      </c>
      <c r="N141" s="103"/>
      <c r="O141" s="50" t="s">
        <v>76</v>
      </c>
      <c r="P141" s="80">
        <v>0</v>
      </c>
      <c r="Q141" s="68">
        <v>171113.67084192729</v>
      </c>
      <c r="R141" s="78">
        <v>144544.3610555098</v>
      </c>
      <c r="S141" s="78">
        <v>86154.243870429724</v>
      </c>
      <c r="T141" s="78">
        <v>0</v>
      </c>
      <c r="U141" s="78">
        <v>0</v>
      </c>
      <c r="V141" s="78">
        <v>0</v>
      </c>
      <c r="W141" s="78">
        <v>0</v>
      </c>
      <c r="Y141" s="103"/>
      <c r="Z141" s="50" t="s">
        <v>76</v>
      </c>
      <c r="AA141" s="80">
        <v>0</v>
      </c>
      <c r="AB141" s="68">
        <v>211455.62855859939</v>
      </c>
      <c r="AC141" s="78">
        <v>178622.30744748196</v>
      </c>
      <c r="AD141" s="78">
        <v>106466.068438459</v>
      </c>
      <c r="AE141" s="78">
        <v>0</v>
      </c>
      <c r="AF141" s="78">
        <v>0</v>
      </c>
      <c r="AG141" s="78">
        <v>0</v>
      </c>
      <c r="AH141" s="78">
        <v>0</v>
      </c>
    </row>
    <row r="142" spans="3:34" ht="14.45" customHeight="1" thickBot="1" x14ac:dyDescent="0.3">
      <c r="C142" s="103"/>
      <c r="D142" s="50" t="s">
        <v>77</v>
      </c>
      <c r="E142" s="69">
        <v>0</v>
      </c>
      <c r="F142" s="68">
        <v>84799.345145116196</v>
      </c>
      <c r="G142" s="68">
        <v>0</v>
      </c>
      <c r="H142" s="68">
        <v>232486.47713435814</v>
      </c>
      <c r="I142" s="68">
        <v>0</v>
      </c>
      <c r="J142" s="68">
        <v>0</v>
      </c>
      <c r="K142" s="68">
        <v>0</v>
      </c>
      <c r="L142" s="68">
        <v>0</v>
      </c>
      <c r="N142" s="103"/>
      <c r="O142" s="50" t="s">
        <v>77</v>
      </c>
      <c r="P142" s="80">
        <v>0</v>
      </c>
      <c r="Q142" s="78">
        <v>85825.931573232549</v>
      </c>
      <c r="R142" s="78">
        <v>0</v>
      </c>
      <c r="S142" s="78">
        <v>235300.97365833819</v>
      </c>
      <c r="T142" s="78">
        <v>0</v>
      </c>
      <c r="U142" s="78">
        <v>0</v>
      </c>
      <c r="V142" s="78">
        <v>0</v>
      </c>
      <c r="W142" s="78">
        <v>0</v>
      </c>
      <c r="Y142" s="103"/>
      <c r="Z142" s="50" t="s">
        <v>77</v>
      </c>
      <c r="AA142" s="80">
        <v>0</v>
      </c>
      <c r="AB142" s="78">
        <v>106060.35285287333</v>
      </c>
      <c r="AC142" s="78">
        <v>0</v>
      </c>
      <c r="AD142" s="78">
        <v>290775.80441447056</v>
      </c>
      <c r="AE142" s="78">
        <v>0</v>
      </c>
      <c r="AF142" s="78">
        <v>0</v>
      </c>
      <c r="AG142" s="78">
        <v>0</v>
      </c>
      <c r="AH142" s="78">
        <v>0</v>
      </c>
    </row>
    <row r="143" spans="3:34" ht="14.45" customHeight="1" thickBot="1" x14ac:dyDescent="0.3">
      <c r="C143" s="103"/>
      <c r="D143" s="50" t="s">
        <v>78</v>
      </c>
      <c r="E143" s="69">
        <v>0</v>
      </c>
      <c r="F143" s="68">
        <v>0</v>
      </c>
      <c r="G143" s="68">
        <v>101277.82051174359</v>
      </c>
      <c r="H143" s="68">
        <v>368922.32832495723</v>
      </c>
      <c r="I143" s="68">
        <v>33662.007297256081</v>
      </c>
      <c r="J143" s="68">
        <v>33528.69828305416</v>
      </c>
      <c r="K143" s="68">
        <v>0</v>
      </c>
      <c r="L143" s="68">
        <v>0</v>
      </c>
      <c r="N143" s="103"/>
      <c r="O143" s="50" t="s">
        <v>78</v>
      </c>
      <c r="P143" s="80">
        <v>0</v>
      </c>
      <c r="Q143" s="78">
        <v>0</v>
      </c>
      <c r="R143" s="78">
        <v>102503.89644226682</v>
      </c>
      <c r="S143" s="78">
        <v>373388.52620230365</v>
      </c>
      <c r="T143" s="68">
        <v>34069.521763026773</v>
      </c>
      <c r="U143" s="78">
        <v>33934.598901164929</v>
      </c>
      <c r="V143" s="78">
        <v>0</v>
      </c>
      <c r="W143" s="78">
        <v>0</v>
      </c>
      <c r="Y143" s="103"/>
      <c r="Z143" s="50" t="s">
        <v>78</v>
      </c>
      <c r="AA143" s="80">
        <v>0</v>
      </c>
      <c r="AB143" s="78">
        <v>0</v>
      </c>
      <c r="AC143" s="78">
        <v>126670.33408410853</v>
      </c>
      <c r="AD143" s="78">
        <v>461419.03867876774</v>
      </c>
      <c r="AE143" s="68">
        <v>42101.791771779899</v>
      </c>
      <c r="AF143" s="78">
        <v>41935.059339347441</v>
      </c>
      <c r="AG143" s="78">
        <v>0</v>
      </c>
      <c r="AH143" s="78">
        <v>0</v>
      </c>
    </row>
    <row r="144" spans="3:34" ht="14.45" customHeight="1" thickBot="1" x14ac:dyDescent="0.3">
      <c r="C144" s="103"/>
      <c r="D144" s="50" t="s">
        <v>79</v>
      </c>
      <c r="E144" s="69">
        <v>0</v>
      </c>
      <c r="F144" s="68">
        <v>120275.83624678744</v>
      </c>
      <c r="G144" s="68">
        <v>0</v>
      </c>
      <c r="H144" s="68">
        <v>53298.425089200289</v>
      </c>
      <c r="I144" s="68">
        <v>0</v>
      </c>
      <c r="J144" s="68">
        <v>0</v>
      </c>
      <c r="K144" s="68">
        <v>0</v>
      </c>
      <c r="L144" s="68">
        <v>0</v>
      </c>
      <c r="N144" s="103"/>
      <c r="O144" s="50" t="s">
        <v>79</v>
      </c>
      <c r="P144" s="80">
        <v>0</v>
      </c>
      <c r="Q144" s="78">
        <v>121731.90340049008</v>
      </c>
      <c r="R144" s="78">
        <v>0</v>
      </c>
      <c r="S144" s="78">
        <v>53943.659315277328</v>
      </c>
      <c r="T144" s="68">
        <v>0</v>
      </c>
      <c r="U144" s="78">
        <v>0</v>
      </c>
      <c r="V144" s="78">
        <v>0</v>
      </c>
      <c r="W144" s="78">
        <v>0</v>
      </c>
      <c r="Y144" s="103"/>
      <c r="Z144" s="50" t="s">
        <v>79</v>
      </c>
      <c r="AA144" s="80">
        <v>0</v>
      </c>
      <c r="AB144" s="78">
        <v>150431.55828831735</v>
      </c>
      <c r="AC144" s="78">
        <v>0</v>
      </c>
      <c r="AD144" s="78">
        <v>66661.47906908195</v>
      </c>
      <c r="AE144" s="68">
        <v>0</v>
      </c>
      <c r="AF144" s="78">
        <v>0</v>
      </c>
      <c r="AG144" s="78">
        <v>0</v>
      </c>
      <c r="AH144" s="78">
        <v>0</v>
      </c>
    </row>
    <row r="145" spans="2:34" ht="14.45" customHeight="1" thickBot="1" x14ac:dyDescent="0.3">
      <c r="C145" s="103"/>
      <c r="D145" s="50" t="s">
        <v>80</v>
      </c>
      <c r="E145" s="69">
        <v>0</v>
      </c>
      <c r="F145" s="68">
        <v>0</v>
      </c>
      <c r="G145" s="68">
        <v>127998.87180288589</v>
      </c>
      <c r="H145" s="68">
        <v>69748.757441718379</v>
      </c>
      <c r="I145" s="68">
        <v>0</v>
      </c>
      <c r="J145" s="68">
        <v>46607.793787532341</v>
      </c>
      <c r="K145" s="68">
        <v>0</v>
      </c>
      <c r="L145" s="68">
        <v>0</v>
      </c>
      <c r="N145" s="103"/>
      <c r="O145" s="50" t="s">
        <v>80</v>
      </c>
      <c r="P145" s="80">
        <v>0</v>
      </c>
      <c r="Q145" s="78">
        <v>0</v>
      </c>
      <c r="R145" s="78">
        <v>129548.43453101993</v>
      </c>
      <c r="S145" s="78">
        <v>70593.140469029662</v>
      </c>
      <c r="T145" s="78">
        <v>0</v>
      </c>
      <c r="U145" s="68">
        <v>47172.030792722013</v>
      </c>
      <c r="V145" s="78">
        <v>0</v>
      </c>
      <c r="W145" s="78">
        <v>0</v>
      </c>
      <c r="Y145" s="103"/>
      <c r="Z145" s="50" t="s">
        <v>80</v>
      </c>
      <c r="AA145" s="80">
        <v>0</v>
      </c>
      <c r="AB145" s="78">
        <v>0</v>
      </c>
      <c r="AC145" s="78">
        <v>160090.92387390477</v>
      </c>
      <c r="AD145" s="78">
        <v>87236.261231248078</v>
      </c>
      <c r="AE145" s="78">
        <v>0</v>
      </c>
      <c r="AF145" s="68">
        <v>58293.363543554799</v>
      </c>
      <c r="AG145" s="78">
        <v>0</v>
      </c>
      <c r="AH145" s="78">
        <v>0</v>
      </c>
    </row>
    <row r="146" spans="2:34" ht="14.45" customHeight="1" thickBot="1" x14ac:dyDescent="0.3">
      <c r="C146" s="103"/>
      <c r="D146" s="50" t="s">
        <v>81</v>
      </c>
      <c r="E146" s="69">
        <v>0</v>
      </c>
      <c r="F146" s="68">
        <v>0</v>
      </c>
      <c r="G146" s="68">
        <v>0</v>
      </c>
      <c r="H146" s="68">
        <v>0</v>
      </c>
      <c r="I146" s="68">
        <v>0</v>
      </c>
      <c r="J146" s="68">
        <v>0</v>
      </c>
      <c r="K146" s="68">
        <v>0</v>
      </c>
      <c r="L146" s="68">
        <v>0</v>
      </c>
      <c r="N146" s="103"/>
      <c r="O146" s="50" t="s">
        <v>81</v>
      </c>
      <c r="P146" s="80">
        <v>0</v>
      </c>
      <c r="Q146" s="78">
        <v>0</v>
      </c>
      <c r="R146" s="78">
        <v>0</v>
      </c>
      <c r="S146" s="78">
        <v>0</v>
      </c>
      <c r="T146" s="78">
        <v>0</v>
      </c>
      <c r="U146" s="78">
        <v>0</v>
      </c>
      <c r="V146" s="78">
        <v>0</v>
      </c>
      <c r="W146" s="78">
        <v>0</v>
      </c>
      <c r="Y146" s="103"/>
      <c r="Z146" s="50" t="s">
        <v>81</v>
      </c>
      <c r="AA146" s="80">
        <v>0</v>
      </c>
      <c r="AB146" s="78">
        <v>0</v>
      </c>
      <c r="AC146" s="78">
        <v>0</v>
      </c>
      <c r="AD146" s="78">
        <v>0</v>
      </c>
      <c r="AE146" s="78">
        <v>0</v>
      </c>
      <c r="AF146" s="78">
        <v>0</v>
      </c>
      <c r="AG146" s="78">
        <v>0</v>
      </c>
      <c r="AH146" s="78">
        <v>0</v>
      </c>
    </row>
    <row r="147" spans="2:34" ht="14.45" customHeight="1" thickBot="1" x14ac:dyDescent="0.3">
      <c r="C147" s="103"/>
      <c r="D147" s="50" t="s">
        <v>82</v>
      </c>
      <c r="E147" s="69">
        <v>0</v>
      </c>
      <c r="F147" s="68">
        <v>0</v>
      </c>
      <c r="G147" s="68">
        <v>0</v>
      </c>
      <c r="H147" s="68">
        <v>0</v>
      </c>
      <c r="I147" s="68">
        <v>0</v>
      </c>
      <c r="J147" s="68">
        <v>0</v>
      </c>
      <c r="K147" s="68">
        <v>0</v>
      </c>
      <c r="L147" s="68">
        <v>0</v>
      </c>
      <c r="N147" s="103"/>
      <c r="O147" s="50" t="s">
        <v>82</v>
      </c>
      <c r="P147" s="80">
        <v>0</v>
      </c>
      <c r="Q147" s="78">
        <v>0</v>
      </c>
      <c r="R147" s="78">
        <v>0</v>
      </c>
      <c r="S147" s="78">
        <v>0</v>
      </c>
      <c r="T147" s="78">
        <v>0</v>
      </c>
      <c r="U147" s="78">
        <v>0</v>
      </c>
      <c r="V147" s="78">
        <v>0</v>
      </c>
      <c r="W147" s="78">
        <v>0</v>
      </c>
      <c r="Y147" s="103"/>
      <c r="Z147" s="50" t="s">
        <v>82</v>
      </c>
      <c r="AA147" s="80">
        <v>0</v>
      </c>
      <c r="AB147" s="78">
        <v>0</v>
      </c>
      <c r="AC147" s="78">
        <v>0</v>
      </c>
      <c r="AD147" s="78">
        <v>0</v>
      </c>
      <c r="AE147" s="78">
        <v>0</v>
      </c>
      <c r="AF147" s="78">
        <v>0</v>
      </c>
      <c r="AG147" s="78">
        <v>0</v>
      </c>
      <c r="AH147" s="78">
        <v>0</v>
      </c>
    </row>
    <row r="148" spans="2:34" ht="14.45" customHeight="1" thickBot="1" x14ac:dyDescent="0.3">
      <c r="C148" s="103"/>
      <c r="D148" s="50" t="s">
        <v>83</v>
      </c>
      <c r="E148" s="69">
        <v>0</v>
      </c>
      <c r="F148" s="68">
        <v>0</v>
      </c>
      <c r="G148" s="68">
        <v>0</v>
      </c>
      <c r="H148" s="68">
        <v>0</v>
      </c>
      <c r="I148" s="68">
        <v>0</v>
      </c>
      <c r="J148" s="68">
        <v>0</v>
      </c>
      <c r="K148" s="68">
        <v>0</v>
      </c>
      <c r="L148" s="68">
        <v>0</v>
      </c>
      <c r="N148" s="103"/>
      <c r="O148" s="50" t="s">
        <v>83</v>
      </c>
      <c r="P148" s="80">
        <v>0</v>
      </c>
      <c r="Q148" s="78">
        <v>0</v>
      </c>
      <c r="R148" s="78">
        <v>0</v>
      </c>
      <c r="S148" s="78">
        <v>0</v>
      </c>
      <c r="T148" s="78">
        <v>0</v>
      </c>
      <c r="U148" s="78">
        <v>0</v>
      </c>
      <c r="V148" s="78">
        <v>0</v>
      </c>
      <c r="W148" s="78">
        <v>0</v>
      </c>
      <c r="Y148" s="103"/>
      <c r="Z148" s="50" t="s">
        <v>83</v>
      </c>
      <c r="AA148" s="80">
        <v>0</v>
      </c>
      <c r="AB148" s="78">
        <v>0</v>
      </c>
      <c r="AC148" s="78">
        <v>0</v>
      </c>
      <c r="AD148" s="78">
        <v>0</v>
      </c>
      <c r="AE148" s="78">
        <v>0</v>
      </c>
      <c r="AF148" s="78">
        <v>0</v>
      </c>
      <c r="AG148" s="78">
        <v>0</v>
      </c>
      <c r="AH148" s="78">
        <v>0</v>
      </c>
    </row>
    <row r="149" spans="2:34" ht="14.45" customHeight="1" thickBot="1" x14ac:dyDescent="0.3">
      <c r="C149" s="103"/>
      <c r="D149" s="52" t="s">
        <v>108</v>
      </c>
      <c r="E149" s="68">
        <v>0</v>
      </c>
      <c r="F149" s="68">
        <v>0</v>
      </c>
      <c r="G149" s="68">
        <v>0</v>
      </c>
      <c r="H149" s="68">
        <v>0</v>
      </c>
      <c r="I149" s="68">
        <v>109034.92392702696</v>
      </c>
      <c r="J149" s="68">
        <v>38752.930428500877</v>
      </c>
      <c r="K149" s="68">
        <v>0</v>
      </c>
      <c r="L149" s="68">
        <v>0</v>
      </c>
      <c r="N149" s="103"/>
      <c r="O149" s="77" t="s">
        <v>108</v>
      </c>
      <c r="P149" s="78">
        <v>0</v>
      </c>
      <c r="Q149" s="78">
        <v>0</v>
      </c>
      <c r="R149" s="78">
        <v>0</v>
      </c>
      <c r="S149" s="78">
        <v>0</v>
      </c>
      <c r="T149" s="78">
        <v>110354.90785971693</v>
      </c>
      <c r="U149" s="78">
        <v>39222.075943239877</v>
      </c>
      <c r="V149" s="78">
        <v>0</v>
      </c>
      <c r="W149" s="78">
        <v>0</v>
      </c>
      <c r="Y149" s="103"/>
      <c r="Z149" s="77" t="s">
        <v>108</v>
      </c>
      <c r="AA149" s="78">
        <v>0</v>
      </c>
      <c r="AB149" s="78">
        <v>0</v>
      </c>
      <c r="AC149" s="78">
        <v>0</v>
      </c>
      <c r="AD149" s="78">
        <v>0</v>
      </c>
      <c r="AE149" s="78">
        <v>136372.30906909538</v>
      </c>
      <c r="AF149" s="78">
        <v>48469.118108117465</v>
      </c>
      <c r="AG149" s="78">
        <v>0</v>
      </c>
      <c r="AH149" s="78">
        <v>0</v>
      </c>
    </row>
    <row r="150" spans="2:34" ht="14.45" customHeight="1" thickBot="1" x14ac:dyDescent="0.3">
      <c r="C150" s="103"/>
      <c r="D150" s="50" t="s">
        <v>109</v>
      </c>
      <c r="E150" s="68">
        <v>0</v>
      </c>
      <c r="F150" s="68">
        <v>0</v>
      </c>
      <c r="G150" s="68">
        <v>0</v>
      </c>
      <c r="H150" s="68">
        <v>0</v>
      </c>
      <c r="I150" s="68">
        <v>0</v>
      </c>
      <c r="J150" s="68">
        <v>0</v>
      </c>
      <c r="K150" s="68">
        <v>0</v>
      </c>
      <c r="L150" s="68">
        <v>0</v>
      </c>
      <c r="N150" s="103"/>
      <c r="O150" s="50" t="s">
        <v>109</v>
      </c>
      <c r="P150" s="78">
        <v>0</v>
      </c>
      <c r="Q150" s="78">
        <v>0</v>
      </c>
      <c r="R150" s="78">
        <v>0</v>
      </c>
      <c r="S150" s="78">
        <v>0</v>
      </c>
      <c r="T150" s="68">
        <v>0</v>
      </c>
      <c r="U150" s="68">
        <v>0</v>
      </c>
      <c r="V150" s="78">
        <v>0</v>
      </c>
      <c r="W150" s="78">
        <v>0</v>
      </c>
      <c r="Y150" s="103"/>
      <c r="Z150" s="50" t="s">
        <v>109</v>
      </c>
      <c r="AA150" s="78">
        <v>0</v>
      </c>
      <c r="AB150" s="78">
        <v>0</v>
      </c>
      <c r="AC150" s="78">
        <v>0</v>
      </c>
      <c r="AD150" s="78">
        <v>0</v>
      </c>
      <c r="AE150" s="68">
        <v>0</v>
      </c>
      <c r="AF150" s="68">
        <v>0</v>
      </c>
      <c r="AG150" s="78">
        <v>0</v>
      </c>
      <c r="AH150" s="78">
        <v>0</v>
      </c>
    </row>
    <row r="151" spans="2:34" ht="14.45" customHeight="1" thickBot="1" x14ac:dyDescent="0.3">
      <c r="C151" s="103"/>
      <c r="D151" s="50" t="s">
        <v>110</v>
      </c>
      <c r="E151" s="68">
        <v>0</v>
      </c>
      <c r="F151" s="68">
        <v>0</v>
      </c>
      <c r="G151" s="68">
        <v>0</v>
      </c>
      <c r="H151" s="68">
        <v>0</v>
      </c>
      <c r="I151" s="68">
        <v>0</v>
      </c>
      <c r="J151" s="68">
        <v>0</v>
      </c>
      <c r="K151" s="68">
        <v>0</v>
      </c>
      <c r="L151" s="68">
        <v>0</v>
      </c>
      <c r="N151" s="103"/>
      <c r="O151" s="50" t="s">
        <v>110</v>
      </c>
      <c r="P151" s="78">
        <v>0</v>
      </c>
      <c r="Q151" s="78">
        <v>0</v>
      </c>
      <c r="R151" s="78">
        <v>0</v>
      </c>
      <c r="S151" s="78">
        <v>0</v>
      </c>
      <c r="T151" s="68">
        <v>0</v>
      </c>
      <c r="U151" s="68">
        <v>0</v>
      </c>
      <c r="V151" s="78">
        <v>0</v>
      </c>
      <c r="W151" s="78">
        <v>0</v>
      </c>
      <c r="Y151" s="103"/>
      <c r="Z151" s="50" t="s">
        <v>110</v>
      </c>
      <c r="AA151" s="78">
        <v>0</v>
      </c>
      <c r="AB151" s="78">
        <v>0</v>
      </c>
      <c r="AC151" s="78">
        <v>0</v>
      </c>
      <c r="AD151" s="78">
        <v>0</v>
      </c>
      <c r="AE151" s="68">
        <v>0</v>
      </c>
      <c r="AF151" s="68">
        <v>0</v>
      </c>
      <c r="AG151" s="78">
        <v>0</v>
      </c>
      <c r="AH151" s="78">
        <v>0</v>
      </c>
    </row>
    <row r="152" spans="2:34" ht="14.45" customHeight="1" thickBot="1" x14ac:dyDescent="0.3">
      <c r="C152" s="103"/>
      <c r="D152" s="50" t="s">
        <v>111</v>
      </c>
      <c r="E152" s="68">
        <v>0</v>
      </c>
      <c r="F152" s="68">
        <v>0</v>
      </c>
      <c r="G152" s="68">
        <v>0</v>
      </c>
      <c r="H152" s="68">
        <v>0</v>
      </c>
      <c r="I152" s="68">
        <v>0</v>
      </c>
      <c r="J152" s="68">
        <v>0</v>
      </c>
      <c r="K152" s="68">
        <v>0</v>
      </c>
      <c r="L152" s="68">
        <v>0</v>
      </c>
      <c r="N152" s="103"/>
      <c r="O152" s="50" t="s">
        <v>111</v>
      </c>
      <c r="P152" s="78">
        <v>0</v>
      </c>
      <c r="Q152" s="78">
        <v>0</v>
      </c>
      <c r="R152" s="78">
        <v>0</v>
      </c>
      <c r="S152" s="78">
        <v>0</v>
      </c>
      <c r="T152" s="68">
        <v>0</v>
      </c>
      <c r="U152" s="68">
        <v>0</v>
      </c>
      <c r="V152" s="78">
        <v>0</v>
      </c>
      <c r="W152" s="78">
        <v>0</v>
      </c>
      <c r="Y152" s="103"/>
      <c r="Z152" s="50" t="s">
        <v>111</v>
      </c>
      <c r="AA152" s="78">
        <v>0</v>
      </c>
      <c r="AB152" s="78">
        <v>0</v>
      </c>
      <c r="AC152" s="78">
        <v>0</v>
      </c>
      <c r="AD152" s="78">
        <v>0</v>
      </c>
      <c r="AE152" s="68">
        <v>0</v>
      </c>
      <c r="AF152" s="68">
        <v>0</v>
      </c>
      <c r="AG152" s="78">
        <v>0</v>
      </c>
      <c r="AH152" s="78">
        <v>0</v>
      </c>
    </row>
    <row r="153" spans="2:34" ht="14.45" customHeight="1" thickBot="1" x14ac:dyDescent="0.3">
      <c r="C153" s="103"/>
      <c r="D153" s="50" t="s">
        <v>112</v>
      </c>
      <c r="E153" s="68">
        <v>0</v>
      </c>
      <c r="F153" s="68">
        <v>0</v>
      </c>
      <c r="G153" s="68">
        <v>0</v>
      </c>
      <c r="H153" s="68">
        <v>0</v>
      </c>
      <c r="I153" s="68">
        <v>0</v>
      </c>
      <c r="J153" s="68">
        <v>0</v>
      </c>
      <c r="K153" s="68">
        <v>0</v>
      </c>
      <c r="L153" s="68">
        <v>0</v>
      </c>
      <c r="N153" s="103"/>
      <c r="O153" s="50" t="s">
        <v>112</v>
      </c>
      <c r="P153" s="78">
        <v>0</v>
      </c>
      <c r="Q153" s="78">
        <v>0</v>
      </c>
      <c r="R153" s="78">
        <v>0</v>
      </c>
      <c r="S153" s="78">
        <v>0</v>
      </c>
      <c r="T153" s="68">
        <v>0</v>
      </c>
      <c r="U153" s="68">
        <v>0</v>
      </c>
      <c r="V153" s="78">
        <v>0</v>
      </c>
      <c r="W153" s="78">
        <v>0</v>
      </c>
      <c r="Y153" s="103"/>
      <c r="Z153" s="50" t="s">
        <v>112</v>
      </c>
      <c r="AA153" s="78">
        <v>0</v>
      </c>
      <c r="AB153" s="78">
        <v>0</v>
      </c>
      <c r="AC153" s="78">
        <v>0</v>
      </c>
      <c r="AD153" s="78">
        <v>0</v>
      </c>
      <c r="AE153" s="68">
        <v>0</v>
      </c>
      <c r="AF153" s="68">
        <v>0</v>
      </c>
      <c r="AG153" s="78">
        <v>0</v>
      </c>
      <c r="AH153" s="78">
        <v>0</v>
      </c>
    </row>
    <row r="154" spans="2:34" ht="14.45" customHeight="1" thickBot="1" x14ac:dyDescent="0.3">
      <c r="C154" s="103"/>
      <c r="D154" s="50" t="s">
        <v>113</v>
      </c>
      <c r="E154" s="68">
        <v>0</v>
      </c>
      <c r="F154" s="68">
        <v>0</v>
      </c>
      <c r="G154" s="68">
        <v>0</v>
      </c>
      <c r="H154" s="68">
        <v>0</v>
      </c>
      <c r="I154" s="68">
        <v>0</v>
      </c>
      <c r="J154" s="68">
        <v>0</v>
      </c>
      <c r="K154" s="68">
        <v>0</v>
      </c>
      <c r="L154" s="68">
        <v>0</v>
      </c>
      <c r="N154" s="103"/>
      <c r="O154" s="50" t="s">
        <v>113</v>
      </c>
      <c r="P154" s="78">
        <v>0</v>
      </c>
      <c r="Q154" s="78">
        <v>0</v>
      </c>
      <c r="R154" s="78">
        <v>0</v>
      </c>
      <c r="S154" s="78">
        <v>0</v>
      </c>
      <c r="T154" s="68">
        <v>0</v>
      </c>
      <c r="U154" s="68">
        <v>0</v>
      </c>
      <c r="V154" s="78">
        <v>0</v>
      </c>
      <c r="W154" s="78">
        <v>0</v>
      </c>
      <c r="Y154" s="103"/>
      <c r="Z154" s="50" t="s">
        <v>113</v>
      </c>
      <c r="AA154" s="78">
        <v>0</v>
      </c>
      <c r="AB154" s="78">
        <v>0</v>
      </c>
      <c r="AC154" s="78">
        <v>0</v>
      </c>
      <c r="AD154" s="78">
        <v>0</v>
      </c>
      <c r="AE154" s="68">
        <v>0</v>
      </c>
      <c r="AF154" s="68">
        <v>0</v>
      </c>
      <c r="AG154" s="78">
        <v>0</v>
      </c>
      <c r="AH154" s="78">
        <v>0</v>
      </c>
    </row>
    <row r="155" spans="2:34" ht="14.45" customHeight="1" thickBot="1" x14ac:dyDescent="0.3">
      <c r="C155" s="103"/>
      <c r="D155" s="50" t="s">
        <v>114</v>
      </c>
      <c r="E155" s="68">
        <v>0</v>
      </c>
      <c r="F155" s="68">
        <v>0</v>
      </c>
      <c r="G155" s="68">
        <v>0</v>
      </c>
      <c r="H155" s="68">
        <v>0</v>
      </c>
      <c r="I155" s="68">
        <v>0</v>
      </c>
      <c r="J155" s="68">
        <v>0</v>
      </c>
      <c r="K155" s="68">
        <v>0</v>
      </c>
      <c r="L155" s="68">
        <v>0</v>
      </c>
      <c r="N155" s="103"/>
      <c r="O155" s="50" t="s">
        <v>114</v>
      </c>
      <c r="P155" s="78">
        <v>0</v>
      </c>
      <c r="Q155" s="78">
        <v>0</v>
      </c>
      <c r="R155" s="78">
        <v>0</v>
      </c>
      <c r="S155" s="78">
        <v>0</v>
      </c>
      <c r="T155" s="68">
        <v>0</v>
      </c>
      <c r="U155" s="68">
        <v>0</v>
      </c>
      <c r="V155" s="78">
        <v>0</v>
      </c>
      <c r="W155" s="78">
        <v>0</v>
      </c>
      <c r="Y155" s="103"/>
      <c r="Z155" s="50" t="s">
        <v>114</v>
      </c>
      <c r="AA155" s="78">
        <v>0</v>
      </c>
      <c r="AB155" s="78">
        <v>0</v>
      </c>
      <c r="AC155" s="78">
        <v>0</v>
      </c>
      <c r="AD155" s="78">
        <v>0</v>
      </c>
      <c r="AE155" s="68">
        <v>0</v>
      </c>
      <c r="AF155" s="68">
        <v>0</v>
      </c>
      <c r="AG155" s="78">
        <v>0</v>
      </c>
      <c r="AH155" s="78">
        <v>0</v>
      </c>
    </row>
    <row r="156" spans="2:34" ht="14.45" customHeight="1" thickBot="1" x14ac:dyDescent="0.3">
      <c r="C156" s="103"/>
      <c r="D156" s="50" t="s">
        <v>115</v>
      </c>
      <c r="E156" s="68">
        <v>0</v>
      </c>
      <c r="F156" s="68">
        <v>0</v>
      </c>
      <c r="G156" s="68">
        <v>0</v>
      </c>
      <c r="H156" s="68">
        <v>0</v>
      </c>
      <c r="I156" s="68">
        <v>0</v>
      </c>
      <c r="J156" s="68">
        <v>0</v>
      </c>
      <c r="K156" s="68">
        <v>0</v>
      </c>
      <c r="L156" s="68">
        <v>0</v>
      </c>
      <c r="N156" s="103"/>
      <c r="O156" s="50" t="s">
        <v>115</v>
      </c>
      <c r="P156" s="78">
        <v>0</v>
      </c>
      <c r="Q156" s="78">
        <v>0</v>
      </c>
      <c r="R156" s="78">
        <v>0</v>
      </c>
      <c r="S156" s="78">
        <v>0</v>
      </c>
      <c r="T156" s="68">
        <v>0</v>
      </c>
      <c r="U156" s="68">
        <v>0</v>
      </c>
      <c r="V156" s="78">
        <v>0</v>
      </c>
      <c r="W156" s="78">
        <v>0</v>
      </c>
      <c r="Y156" s="103"/>
      <c r="Z156" s="50" t="s">
        <v>115</v>
      </c>
      <c r="AA156" s="78">
        <v>0</v>
      </c>
      <c r="AB156" s="78">
        <v>0</v>
      </c>
      <c r="AC156" s="78">
        <v>0</v>
      </c>
      <c r="AD156" s="78">
        <v>0</v>
      </c>
      <c r="AE156" s="68">
        <v>0</v>
      </c>
      <c r="AF156" s="68">
        <v>0</v>
      </c>
      <c r="AG156" s="78">
        <v>0</v>
      </c>
      <c r="AH156" s="78">
        <v>0</v>
      </c>
    </row>
    <row r="157" spans="2:34" ht="14.45" customHeight="1" thickBot="1" x14ac:dyDescent="0.3">
      <c r="C157" s="103"/>
      <c r="D157" s="50" t="s">
        <v>116</v>
      </c>
      <c r="E157" s="68">
        <v>0</v>
      </c>
      <c r="F157" s="68">
        <v>0</v>
      </c>
      <c r="G157" s="68">
        <v>0</v>
      </c>
      <c r="H157" s="68">
        <v>0</v>
      </c>
      <c r="I157" s="68">
        <v>0</v>
      </c>
      <c r="J157" s="68">
        <v>0</v>
      </c>
      <c r="K157" s="68">
        <v>0</v>
      </c>
      <c r="L157" s="68">
        <v>0</v>
      </c>
      <c r="N157" s="103"/>
      <c r="O157" s="50" t="s">
        <v>116</v>
      </c>
      <c r="P157" s="78">
        <v>0</v>
      </c>
      <c r="Q157" s="78">
        <v>0</v>
      </c>
      <c r="R157" s="78">
        <v>0</v>
      </c>
      <c r="S157" s="78">
        <v>0</v>
      </c>
      <c r="T157" s="68">
        <v>0</v>
      </c>
      <c r="U157" s="68">
        <v>0</v>
      </c>
      <c r="V157" s="78">
        <v>0</v>
      </c>
      <c r="W157" s="78">
        <v>0</v>
      </c>
      <c r="Y157" s="103"/>
      <c r="Z157" s="50" t="s">
        <v>116</v>
      </c>
      <c r="AA157" s="78">
        <v>0</v>
      </c>
      <c r="AB157" s="78">
        <v>0</v>
      </c>
      <c r="AC157" s="78">
        <v>0</v>
      </c>
      <c r="AD157" s="78">
        <v>0</v>
      </c>
      <c r="AE157" s="68">
        <v>0</v>
      </c>
      <c r="AF157" s="68">
        <v>0</v>
      </c>
      <c r="AG157" s="78">
        <v>0</v>
      </c>
      <c r="AH157" s="78">
        <v>0</v>
      </c>
    </row>
    <row r="158" spans="2:34" ht="14.45" customHeight="1" thickBot="1" x14ac:dyDescent="0.3">
      <c r="C158" s="103"/>
      <c r="D158" s="50" t="s">
        <v>117</v>
      </c>
      <c r="E158" s="68">
        <v>0</v>
      </c>
      <c r="F158" s="68">
        <v>0</v>
      </c>
      <c r="G158" s="68">
        <v>0</v>
      </c>
      <c r="H158" s="68">
        <v>0</v>
      </c>
      <c r="I158" s="68">
        <v>0</v>
      </c>
      <c r="J158" s="68">
        <v>0</v>
      </c>
      <c r="K158" s="68">
        <v>0</v>
      </c>
      <c r="L158" s="68">
        <v>0</v>
      </c>
      <c r="N158" s="103"/>
      <c r="O158" s="50" t="s">
        <v>117</v>
      </c>
      <c r="P158" s="78">
        <v>0</v>
      </c>
      <c r="Q158" s="78">
        <v>0</v>
      </c>
      <c r="R158" s="78">
        <v>0</v>
      </c>
      <c r="S158" s="78">
        <v>0</v>
      </c>
      <c r="T158" s="68">
        <v>0</v>
      </c>
      <c r="U158" s="68">
        <v>0</v>
      </c>
      <c r="V158" s="78">
        <v>0</v>
      </c>
      <c r="W158" s="78">
        <v>0</v>
      </c>
      <c r="Y158" s="103"/>
      <c r="Z158" s="50" t="s">
        <v>117</v>
      </c>
      <c r="AA158" s="78">
        <v>0</v>
      </c>
      <c r="AB158" s="78">
        <v>0</v>
      </c>
      <c r="AC158" s="78">
        <v>0</v>
      </c>
      <c r="AD158" s="78">
        <v>0</v>
      </c>
      <c r="AE158" s="68">
        <v>0</v>
      </c>
      <c r="AF158" s="68">
        <v>0</v>
      </c>
      <c r="AG158" s="78">
        <v>0</v>
      </c>
      <c r="AH158" s="78">
        <v>0</v>
      </c>
    </row>
    <row r="159" spans="2:34" ht="14.45" customHeight="1" x14ac:dyDescent="0.25">
      <c r="C159" s="53"/>
      <c r="D159" s="54"/>
      <c r="E159" s="55"/>
      <c r="F159" s="55"/>
      <c r="G159" s="55"/>
      <c r="H159" s="55"/>
      <c r="I159" s="56"/>
      <c r="J159" s="56"/>
      <c r="K159" s="55"/>
      <c r="L159" s="55"/>
      <c r="N159" s="53"/>
      <c r="O159" s="54"/>
      <c r="P159" s="55"/>
      <c r="Q159" s="55"/>
      <c r="R159" s="55"/>
      <c r="S159" s="55"/>
      <c r="T159" s="56"/>
      <c r="U159" s="56"/>
      <c r="V159" s="55"/>
      <c r="W159" s="55"/>
      <c r="Y159" s="53"/>
      <c r="Z159" s="54"/>
      <c r="AA159" s="55"/>
      <c r="AB159" s="55"/>
      <c r="AC159" s="55"/>
      <c r="AD159" s="55"/>
      <c r="AE159" s="56"/>
      <c r="AF159" s="56"/>
      <c r="AG159" s="55"/>
      <c r="AH159" s="55"/>
    </row>
    <row r="160" spans="2:34" ht="14.45" customHeight="1" x14ac:dyDescent="0.25">
      <c r="B160" s="60"/>
      <c r="C160" s="48" t="s">
        <v>85</v>
      </c>
      <c r="D160" s="57"/>
      <c r="E160" s="58"/>
      <c r="F160" s="58"/>
      <c r="G160" s="58"/>
      <c r="H160" s="58"/>
      <c r="I160" s="59"/>
      <c r="J160" s="59"/>
      <c r="K160" s="58"/>
      <c r="L160" s="58"/>
      <c r="M160" s="60"/>
      <c r="N160" s="61"/>
      <c r="O160" s="57"/>
      <c r="P160" s="58"/>
      <c r="Q160" s="58"/>
      <c r="R160" s="58"/>
      <c r="S160" s="58"/>
      <c r="T160" s="59"/>
      <c r="U160" s="59"/>
      <c r="V160" s="58"/>
      <c r="W160" s="58"/>
      <c r="X160" s="60"/>
      <c r="Y160" s="61"/>
      <c r="Z160" s="57"/>
      <c r="AA160" s="58"/>
      <c r="AB160" s="58"/>
      <c r="AC160" s="58"/>
      <c r="AD160" s="58"/>
      <c r="AE160" s="59"/>
      <c r="AF160" s="59"/>
      <c r="AG160" s="58"/>
      <c r="AH160" s="58"/>
    </row>
    <row r="161" spans="2:34" ht="6" customHeight="1" thickBot="1" x14ac:dyDescent="0.3">
      <c r="C161" s="53"/>
      <c r="D161" s="54"/>
      <c r="E161" s="55"/>
      <c r="F161" s="55"/>
      <c r="G161" s="55"/>
      <c r="H161" s="55"/>
      <c r="I161" s="56"/>
      <c r="J161" s="56"/>
      <c r="K161" s="55"/>
      <c r="L161" s="55"/>
      <c r="N161" s="53"/>
      <c r="O161" s="54"/>
      <c r="P161" s="55"/>
      <c r="Q161" s="55"/>
      <c r="R161" s="55"/>
      <c r="S161" s="55"/>
      <c r="T161" s="56"/>
      <c r="U161" s="56"/>
      <c r="V161" s="55"/>
      <c r="W161" s="55"/>
      <c r="Y161" s="53"/>
      <c r="Z161" s="54"/>
      <c r="AA161" s="55"/>
      <c r="AB161" s="55"/>
      <c r="AC161" s="55"/>
      <c r="AD161" s="55"/>
      <c r="AE161" s="56"/>
      <c r="AF161" s="56"/>
      <c r="AG161" s="55"/>
      <c r="AH161" s="55"/>
    </row>
    <row r="162" spans="2:34" customFormat="1" ht="15" customHeight="1" thickBot="1" x14ac:dyDescent="0.3">
      <c r="C162" s="95" t="s">
        <v>97</v>
      </c>
      <c r="D162" s="96"/>
      <c r="E162" s="96"/>
      <c r="F162" s="96"/>
      <c r="G162" s="96"/>
      <c r="H162" s="96"/>
      <c r="I162" s="96"/>
      <c r="J162" s="96"/>
      <c r="K162" s="96"/>
      <c r="L162" s="97"/>
      <c r="N162" s="95" t="s">
        <v>98</v>
      </c>
      <c r="O162" s="96"/>
      <c r="P162" s="96"/>
      <c r="Q162" s="96"/>
      <c r="R162" s="96"/>
      <c r="S162" s="96"/>
      <c r="T162" s="96"/>
      <c r="U162" s="96"/>
      <c r="V162" s="96"/>
      <c r="W162" s="97"/>
      <c r="Y162" s="95" t="s">
        <v>99</v>
      </c>
      <c r="Z162" s="96"/>
      <c r="AA162" s="96"/>
      <c r="AB162" s="96"/>
      <c r="AC162" s="96"/>
      <c r="AD162" s="96"/>
      <c r="AE162" s="96"/>
      <c r="AF162" s="96"/>
      <c r="AG162" s="96"/>
      <c r="AH162" s="97"/>
    </row>
    <row r="163" spans="2:34" ht="14.45" customHeight="1" thickBot="1" x14ac:dyDescent="0.3">
      <c r="C163" s="112"/>
      <c r="D163" s="113"/>
      <c r="E163" s="113"/>
      <c r="F163" s="113"/>
      <c r="G163" s="113"/>
      <c r="H163" s="113"/>
      <c r="I163" s="113"/>
      <c r="J163" s="113"/>
      <c r="K163" s="113"/>
      <c r="L163" s="114"/>
      <c r="N163" s="112"/>
      <c r="O163" s="113"/>
      <c r="P163" s="113"/>
      <c r="Q163" s="113"/>
      <c r="R163" s="113"/>
      <c r="S163" s="113"/>
      <c r="T163" s="113"/>
      <c r="U163" s="113"/>
      <c r="V163" s="113"/>
      <c r="W163" s="114"/>
      <c r="Y163" s="112"/>
      <c r="Z163" s="113"/>
      <c r="AA163" s="113"/>
      <c r="AB163" s="113"/>
      <c r="AC163" s="113"/>
      <c r="AD163" s="113"/>
      <c r="AE163" s="113"/>
      <c r="AF163" s="113"/>
      <c r="AG163" s="113"/>
      <c r="AH163" s="114"/>
    </row>
    <row r="164" spans="2:34" ht="14.45" customHeight="1" thickBot="1" x14ac:dyDescent="0.3">
      <c r="C164" s="62"/>
      <c r="D164" s="62"/>
      <c r="E164" s="62"/>
      <c r="F164" s="62"/>
      <c r="G164" s="62"/>
      <c r="H164" s="62"/>
      <c r="I164" s="62"/>
      <c r="J164" s="62"/>
      <c r="K164" s="62"/>
      <c r="L164" s="62"/>
      <c r="N164" s="62"/>
      <c r="O164" s="62"/>
      <c r="P164" s="62"/>
      <c r="Q164" s="62"/>
      <c r="R164" s="62"/>
      <c r="S164" s="62"/>
      <c r="T164" s="62"/>
      <c r="U164" s="62"/>
      <c r="V164" s="62"/>
      <c r="W164" s="62"/>
      <c r="Y164" s="62"/>
      <c r="Z164" s="62"/>
      <c r="AA164" s="62"/>
      <c r="AB164" s="62"/>
      <c r="AC164" s="62"/>
      <c r="AD164" s="62"/>
      <c r="AE164" s="62"/>
      <c r="AF164" s="62"/>
      <c r="AG164" s="62"/>
      <c r="AH164" s="62"/>
    </row>
    <row r="165" spans="2:34" ht="14.45" customHeight="1" thickBot="1" x14ac:dyDescent="0.3">
      <c r="C165" s="105" t="s">
        <v>100</v>
      </c>
      <c r="D165" s="106"/>
      <c r="E165" s="106"/>
      <c r="F165" s="106"/>
      <c r="G165" s="106"/>
      <c r="H165" s="106"/>
      <c r="I165" s="106"/>
      <c r="J165" s="106"/>
      <c r="K165" s="106"/>
      <c r="L165" s="107"/>
      <c r="N165" s="105" t="s">
        <v>101</v>
      </c>
      <c r="O165" s="106"/>
      <c r="P165" s="106"/>
      <c r="Q165" s="106"/>
      <c r="R165" s="106"/>
      <c r="S165" s="106"/>
      <c r="T165" s="106"/>
      <c r="U165" s="106"/>
      <c r="V165" s="106"/>
      <c r="W165" s="107"/>
      <c r="Y165" s="105" t="s">
        <v>106</v>
      </c>
      <c r="Z165" s="106"/>
      <c r="AA165" s="106"/>
      <c r="AB165" s="106"/>
      <c r="AC165" s="106"/>
      <c r="AD165" s="106"/>
      <c r="AE165" s="106"/>
      <c r="AF165" s="106"/>
      <c r="AG165" s="106"/>
      <c r="AH165" s="107"/>
    </row>
    <row r="166" spans="2:34" s="63" customFormat="1" ht="14.45" customHeight="1" thickBot="1" x14ac:dyDescent="0.3">
      <c r="C166" s="116">
        <v>16640</v>
      </c>
      <c r="D166" s="117"/>
      <c r="E166" s="117"/>
      <c r="F166" s="117"/>
      <c r="G166" s="117"/>
      <c r="H166" s="117"/>
      <c r="I166" s="117"/>
      <c r="J166" s="117"/>
      <c r="K166" s="117"/>
      <c r="L166" s="118"/>
      <c r="N166" s="116">
        <v>16842</v>
      </c>
      <c r="O166" s="117"/>
      <c r="P166" s="117"/>
      <c r="Q166" s="117"/>
      <c r="R166" s="117"/>
      <c r="S166" s="117"/>
      <c r="T166" s="117"/>
      <c r="U166" s="117"/>
      <c r="V166" s="117"/>
      <c r="W166" s="118"/>
      <c r="Y166" s="116">
        <v>20812</v>
      </c>
      <c r="Z166" s="117"/>
      <c r="AA166" s="117"/>
      <c r="AB166" s="117"/>
      <c r="AC166" s="117"/>
      <c r="AD166" s="117"/>
      <c r="AE166" s="117"/>
      <c r="AF166" s="117"/>
      <c r="AG166" s="117"/>
      <c r="AH166" s="118"/>
    </row>
    <row r="167" spans="2:34" customFormat="1" ht="14.45" customHeight="1" x14ac:dyDescent="0.25"/>
    <row r="168" spans="2:34" s="73" customFormat="1" ht="18.75" x14ac:dyDescent="0.3">
      <c r="C168" s="74" t="s">
        <v>87</v>
      </c>
    </row>
    <row r="169" spans="2:34" customFormat="1" ht="6.6" customHeight="1" x14ac:dyDescent="0.25"/>
    <row r="170" spans="2:34" customFormat="1" x14ac:dyDescent="0.25">
      <c r="B170" s="49"/>
      <c r="C170" s="48" t="s">
        <v>52</v>
      </c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  <c r="AC170" s="49"/>
      <c r="AD170" s="49"/>
      <c r="AE170" s="49"/>
      <c r="AF170" s="49"/>
      <c r="AG170" s="49"/>
      <c r="AH170" s="49"/>
    </row>
    <row r="171" spans="2:34" customFormat="1" ht="6.6" customHeight="1" thickBot="1" x14ac:dyDescent="0.3"/>
    <row r="172" spans="2:34" customFormat="1" ht="15" customHeight="1" thickBot="1" x14ac:dyDescent="0.3">
      <c r="C172" s="95" t="s">
        <v>94</v>
      </c>
      <c r="D172" s="96"/>
      <c r="E172" s="96"/>
      <c r="F172" s="96"/>
      <c r="G172" s="96"/>
      <c r="H172" s="96"/>
      <c r="I172" s="96"/>
      <c r="J172" s="96"/>
      <c r="K172" s="96"/>
      <c r="L172" s="97"/>
      <c r="N172" s="95" t="s">
        <v>95</v>
      </c>
      <c r="O172" s="96"/>
      <c r="P172" s="96"/>
      <c r="Q172" s="96"/>
      <c r="R172" s="96"/>
      <c r="S172" s="96"/>
      <c r="T172" s="96"/>
      <c r="U172" s="96"/>
      <c r="V172" s="96"/>
      <c r="W172" s="97"/>
      <c r="Y172" s="95" t="s">
        <v>96</v>
      </c>
      <c r="Z172" s="96"/>
      <c r="AA172" s="96"/>
      <c r="AB172" s="96"/>
      <c r="AC172" s="96"/>
      <c r="AD172" s="96"/>
      <c r="AE172" s="96"/>
      <c r="AF172" s="96"/>
      <c r="AG172" s="96"/>
      <c r="AH172" s="97"/>
    </row>
    <row r="173" spans="2:34" ht="16.5" thickBot="1" x14ac:dyDescent="0.3">
      <c r="C173" s="86" t="s">
        <v>53</v>
      </c>
      <c r="D173" s="87"/>
      <c r="E173" s="90" t="s">
        <v>54</v>
      </c>
      <c r="F173" s="91"/>
      <c r="G173" s="91"/>
      <c r="H173" s="91"/>
      <c r="I173" s="91"/>
      <c r="J173" s="91"/>
      <c r="K173" s="91"/>
      <c r="L173" s="92"/>
      <c r="N173" s="86" t="s">
        <v>53</v>
      </c>
      <c r="O173" s="87"/>
      <c r="P173" s="90" t="s">
        <v>54</v>
      </c>
      <c r="Q173" s="91"/>
      <c r="R173" s="91"/>
      <c r="S173" s="91"/>
      <c r="T173" s="91"/>
      <c r="U173" s="91"/>
      <c r="V173" s="91"/>
      <c r="W173" s="92"/>
      <c r="Y173" s="86" t="s">
        <v>53</v>
      </c>
      <c r="Z173" s="87"/>
      <c r="AA173" s="90" t="s">
        <v>54</v>
      </c>
      <c r="AB173" s="91"/>
      <c r="AC173" s="91"/>
      <c r="AD173" s="91"/>
      <c r="AE173" s="91"/>
      <c r="AF173" s="91"/>
      <c r="AG173" s="91"/>
      <c r="AH173" s="92"/>
    </row>
    <row r="174" spans="2:34" ht="15.75" thickBot="1" x14ac:dyDescent="0.3">
      <c r="C174" s="88"/>
      <c r="D174" s="89"/>
      <c r="E174" s="50" t="s">
        <v>84</v>
      </c>
      <c r="F174" s="50" t="s">
        <v>55</v>
      </c>
      <c r="G174" s="50" t="s">
        <v>56</v>
      </c>
      <c r="H174" s="50" t="s">
        <v>57</v>
      </c>
      <c r="I174" s="50" t="s">
        <v>58</v>
      </c>
      <c r="J174" s="50" t="s">
        <v>59</v>
      </c>
      <c r="K174" s="50" t="s">
        <v>60</v>
      </c>
      <c r="L174" s="50" t="s">
        <v>61</v>
      </c>
      <c r="N174" s="88"/>
      <c r="O174" s="89"/>
      <c r="P174" s="50" t="s">
        <v>84</v>
      </c>
      <c r="Q174" s="50" t="s">
        <v>55</v>
      </c>
      <c r="R174" s="50" t="s">
        <v>56</v>
      </c>
      <c r="S174" s="50" t="s">
        <v>57</v>
      </c>
      <c r="T174" s="50" t="s">
        <v>58</v>
      </c>
      <c r="U174" s="50" t="s">
        <v>59</v>
      </c>
      <c r="V174" s="50" t="s">
        <v>60</v>
      </c>
      <c r="W174" s="50" t="s">
        <v>61</v>
      </c>
      <c r="Y174" s="88"/>
      <c r="Z174" s="89"/>
      <c r="AA174" s="50" t="s">
        <v>84</v>
      </c>
      <c r="AB174" s="50" t="s">
        <v>55</v>
      </c>
      <c r="AC174" s="50" t="s">
        <v>56</v>
      </c>
      <c r="AD174" s="50" t="s">
        <v>57</v>
      </c>
      <c r="AE174" s="50" t="s">
        <v>58</v>
      </c>
      <c r="AF174" s="50" t="s">
        <v>59</v>
      </c>
      <c r="AG174" s="50" t="s">
        <v>60</v>
      </c>
      <c r="AH174" s="50" t="s">
        <v>61</v>
      </c>
    </row>
    <row r="175" spans="2:34" ht="15" customHeight="1" thickBot="1" x14ac:dyDescent="0.3">
      <c r="C175" s="93" t="s">
        <v>62</v>
      </c>
      <c r="D175" s="50" t="s">
        <v>63</v>
      </c>
      <c r="E175" s="51"/>
      <c r="F175" s="51"/>
      <c r="G175" s="51"/>
      <c r="H175" s="51"/>
      <c r="I175" s="51"/>
      <c r="J175" s="51"/>
      <c r="K175" s="51"/>
      <c r="L175" s="51"/>
      <c r="N175" s="93" t="s">
        <v>62</v>
      </c>
      <c r="O175" s="50" t="s">
        <v>63</v>
      </c>
      <c r="P175" s="51"/>
      <c r="Q175" s="51"/>
      <c r="R175" s="51"/>
      <c r="S175" s="51"/>
      <c r="T175" s="51"/>
      <c r="U175" s="51"/>
      <c r="V175" s="51"/>
      <c r="W175" s="51"/>
      <c r="Y175" s="93" t="s">
        <v>62</v>
      </c>
      <c r="Z175" s="50" t="s">
        <v>63</v>
      </c>
      <c r="AA175" s="51"/>
      <c r="AB175" s="51"/>
      <c r="AC175" s="51"/>
      <c r="AD175" s="51"/>
      <c r="AE175" s="51"/>
      <c r="AF175" s="51"/>
      <c r="AG175" s="51"/>
      <c r="AH175" s="51"/>
    </row>
    <row r="176" spans="2:34" ht="15.75" thickBot="1" x14ac:dyDescent="0.3">
      <c r="C176" s="94"/>
      <c r="D176" s="50" t="s">
        <v>64</v>
      </c>
      <c r="E176" s="51"/>
      <c r="F176" s="51"/>
      <c r="G176" s="51"/>
      <c r="H176" s="51"/>
      <c r="I176" s="51"/>
      <c r="J176" s="51"/>
      <c r="K176" s="51"/>
      <c r="L176" s="51"/>
      <c r="N176" s="94"/>
      <c r="O176" s="50" t="s">
        <v>64</v>
      </c>
      <c r="P176" s="51"/>
      <c r="Q176" s="51"/>
      <c r="R176" s="51"/>
      <c r="S176" s="51"/>
      <c r="T176" s="51"/>
      <c r="U176" s="51"/>
      <c r="V176" s="51"/>
      <c r="W176" s="51"/>
      <c r="Y176" s="94"/>
      <c r="Z176" s="50" t="s">
        <v>64</v>
      </c>
      <c r="AA176" s="51"/>
      <c r="AB176" s="51"/>
      <c r="AC176" s="51"/>
      <c r="AD176" s="51"/>
      <c r="AE176" s="51"/>
      <c r="AF176" s="51"/>
      <c r="AG176" s="51"/>
      <c r="AH176" s="51"/>
    </row>
    <row r="177" spans="3:34" ht="15.75" thickBot="1" x14ac:dyDescent="0.3">
      <c r="C177" s="94"/>
      <c r="D177" s="50" t="s">
        <v>65</v>
      </c>
      <c r="E177" s="51"/>
      <c r="F177" s="51"/>
      <c r="G177" s="51"/>
      <c r="H177" s="51"/>
      <c r="I177" s="51"/>
      <c r="J177" s="51"/>
      <c r="K177" s="51"/>
      <c r="L177" s="51"/>
      <c r="N177" s="94"/>
      <c r="O177" s="50" t="s">
        <v>65</v>
      </c>
      <c r="P177" s="51"/>
      <c r="Q177" s="51"/>
      <c r="R177" s="51"/>
      <c r="S177" s="51"/>
      <c r="T177" s="51"/>
      <c r="U177" s="51"/>
      <c r="V177" s="51"/>
      <c r="W177" s="51"/>
      <c r="Y177" s="94"/>
      <c r="Z177" s="50" t="s">
        <v>65</v>
      </c>
      <c r="AA177" s="51"/>
      <c r="AB177" s="51"/>
      <c r="AC177" s="51"/>
      <c r="AD177" s="51"/>
      <c r="AE177" s="51"/>
      <c r="AF177" s="51"/>
      <c r="AG177" s="51"/>
      <c r="AH177" s="51"/>
    </row>
    <row r="178" spans="3:34" ht="15.75" thickBot="1" x14ac:dyDescent="0.3">
      <c r="C178" s="94"/>
      <c r="D178" s="50" t="s">
        <v>66</v>
      </c>
      <c r="E178" s="51"/>
      <c r="F178" s="51"/>
      <c r="G178" s="51"/>
      <c r="H178" s="51"/>
      <c r="I178" s="51"/>
      <c r="J178" s="51"/>
      <c r="K178" s="51"/>
      <c r="L178" s="51"/>
      <c r="N178" s="94"/>
      <c r="O178" s="50" t="s">
        <v>66</v>
      </c>
      <c r="P178" s="51"/>
      <c r="Q178" s="51"/>
      <c r="R178" s="51"/>
      <c r="S178" s="51"/>
      <c r="T178" s="51"/>
      <c r="U178" s="51"/>
      <c r="V178" s="51"/>
      <c r="W178" s="51"/>
      <c r="Y178" s="94"/>
      <c r="Z178" s="50" t="s">
        <v>66</v>
      </c>
      <c r="AA178" s="51"/>
      <c r="AB178" s="51"/>
      <c r="AC178" s="51"/>
      <c r="AD178" s="51"/>
      <c r="AE178" s="51"/>
      <c r="AF178" s="51"/>
      <c r="AG178" s="51"/>
      <c r="AH178" s="51"/>
    </row>
    <row r="179" spans="3:34" ht="15.75" thickBot="1" x14ac:dyDescent="0.3">
      <c r="C179" s="94"/>
      <c r="D179" s="50" t="s">
        <v>67</v>
      </c>
      <c r="E179" s="51"/>
      <c r="F179" s="51"/>
      <c r="G179" s="51"/>
      <c r="H179" s="51"/>
      <c r="I179" s="51"/>
      <c r="J179" s="51"/>
      <c r="K179" s="51"/>
      <c r="L179" s="51"/>
      <c r="N179" s="94"/>
      <c r="O179" s="50" t="s">
        <v>67</v>
      </c>
      <c r="P179" s="51"/>
      <c r="Q179" s="51"/>
      <c r="R179" s="51"/>
      <c r="S179" s="51"/>
      <c r="T179" s="51"/>
      <c r="U179" s="51"/>
      <c r="V179" s="51"/>
      <c r="W179" s="51"/>
      <c r="Y179" s="94"/>
      <c r="Z179" s="50" t="s">
        <v>67</v>
      </c>
      <c r="AA179" s="51"/>
      <c r="AB179" s="51"/>
      <c r="AC179" s="51"/>
      <c r="AD179" s="51"/>
      <c r="AE179" s="51"/>
      <c r="AF179" s="51"/>
      <c r="AG179" s="51"/>
      <c r="AH179" s="51"/>
    </row>
    <row r="180" spans="3:34" ht="15.75" thickBot="1" x14ac:dyDescent="0.3">
      <c r="C180" s="94"/>
      <c r="D180" s="50" t="s">
        <v>68</v>
      </c>
      <c r="E180" s="51"/>
      <c r="F180" s="51"/>
      <c r="G180" s="51"/>
      <c r="H180" s="51"/>
      <c r="I180" s="51"/>
      <c r="J180" s="51"/>
      <c r="K180" s="51"/>
      <c r="L180" s="51"/>
      <c r="N180" s="94"/>
      <c r="O180" s="50" t="s">
        <v>68</v>
      </c>
      <c r="P180" s="51"/>
      <c r="Q180" s="51"/>
      <c r="R180" s="51"/>
      <c r="S180" s="51"/>
      <c r="T180" s="51"/>
      <c r="U180" s="51"/>
      <c r="V180" s="51"/>
      <c r="W180" s="51"/>
      <c r="Y180" s="94"/>
      <c r="Z180" s="50" t="s">
        <v>68</v>
      </c>
      <c r="AA180" s="51"/>
      <c r="AB180" s="51"/>
      <c r="AC180" s="51"/>
      <c r="AD180" s="51"/>
      <c r="AE180" s="51"/>
      <c r="AF180" s="51"/>
      <c r="AG180" s="51"/>
      <c r="AH180" s="51"/>
    </row>
    <row r="181" spans="3:34" ht="15.75" thickBot="1" x14ac:dyDescent="0.3">
      <c r="C181" s="94"/>
      <c r="D181" s="50" t="s">
        <v>69</v>
      </c>
      <c r="E181" s="51"/>
      <c r="F181" s="51"/>
      <c r="G181" s="51"/>
      <c r="H181" s="51"/>
      <c r="I181" s="51"/>
      <c r="J181" s="51"/>
      <c r="K181" s="51"/>
      <c r="L181" s="51"/>
      <c r="N181" s="94"/>
      <c r="O181" s="50" t="s">
        <v>69</v>
      </c>
      <c r="P181" s="51"/>
      <c r="Q181" s="51"/>
      <c r="R181" s="51"/>
      <c r="S181" s="51"/>
      <c r="T181" s="51"/>
      <c r="U181" s="51"/>
      <c r="V181" s="51"/>
      <c r="W181" s="51"/>
      <c r="Y181" s="94"/>
      <c r="Z181" s="50" t="s">
        <v>69</v>
      </c>
      <c r="AA181" s="51"/>
      <c r="AB181" s="51"/>
      <c r="AC181" s="51"/>
      <c r="AD181" s="51"/>
      <c r="AE181" s="51"/>
      <c r="AF181" s="51"/>
      <c r="AG181" s="51"/>
      <c r="AH181" s="51"/>
    </row>
    <row r="182" spans="3:34" ht="15.75" thickBot="1" x14ac:dyDescent="0.3">
      <c r="C182" s="94"/>
      <c r="D182" s="50" t="s">
        <v>70</v>
      </c>
      <c r="E182" s="51"/>
      <c r="F182" s="51"/>
      <c r="G182" s="51"/>
      <c r="H182" s="51"/>
      <c r="I182" s="51"/>
      <c r="J182" s="51"/>
      <c r="K182" s="51"/>
      <c r="L182" s="51"/>
      <c r="N182" s="94"/>
      <c r="O182" s="50" t="s">
        <v>70</v>
      </c>
      <c r="P182" s="51"/>
      <c r="Q182" s="51"/>
      <c r="R182" s="51"/>
      <c r="S182" s="51"/>
      <c r="T182" s="51"/>
      <c r="U182" s="51"/>
      <c r="V182" s="51"/>
      <c r="W182" s="51"/>
      <c r="Y182" s="94"/>
      <c r="Z182" s="50" t="s">
        <v>70</v>
      </c>
      <c r="AA182" s="51"/>
      <c r="AB182" s="51"/>
      <c r="AC182" s="51"/>
      <c r="AD182" s="51"/>
      <c r="AE182" s="51"/>
      <c r="AF182" s="51"/>
      <c r="AG182" s="51"/>
      <c r="AH182" s="51"/>
    </row>
    <row r="183" spans="3:34" ht="15.75" thickBot="1" x14ac:dyDescent="0.3">
      <c r="C183" s="94"/>
      <c r="D183" s="50" t="s">
        <v>71</v>
      </c>
      <c r="E183" s="51"/>
      <c r="F183" s="51"/>
      <c r="G183" s="51"/>
      <c r="H183" s="51"/>
      <c r="I183" s="51"/>
      <c r="J183" s="51"/>
      <c r="K183" s="51"/>
      <c r="L183" s="51"/>
      <c r="N183" s="94"/>
      <c r="O183" s="50" t="s">
        <v>71</v>
      </c>
      <c r="P183" s="51"/>
      <c r="Q183" s="51"/>
      <c r="R183" s="51"/>
      <c r="S183" s="51"/>
      <c r="T183" s="51"/>
      <c r="U183" s="51"/>
      <c r="V183" s="51"/>
      <c r="W183" s="51"/>
      <c r="Y183" s="94"/>
      <c r="Z183" s="50" t="s">
        <v>71</v>
      </c>
      <c r="AA183" s="51"/>
      <c r="AB183" s="51"/>
      <c r="AC183" s="51"/>
      <c r="AD183" s="51"/>
      <c r="AE183" s="51"/>
      <c r="AF183" s="51"/>
      <c r="AG183" s="51"/>
      <c r="AH183" s="51"/>
    </row>
    <row r="184" spans="3:34" ht="15.75" thickBot="1" x14ac:dyDescent="0.3">
      <c r="C184" s="94"/>
      <c r="D184" s="50" t="s">
        <v>72</v>
      </c>
      <c r="E184" s="51"/>
      <c r="F184" s="51"/>
      <c r="G184" s="51"/>
      <c r="H184" s="51"/>
      <c r="I184" s="51"/>
      <c r="J184" s="51"/>
      <c r="K184" s="51"/>
      <c r="L184" s="51"/>
      <c r="N184" s="94"/>
      <c r="O184" s="50" t="s">
        <v>72</v>
      </c>
      <c r="P184" s="51"/>
      <c r="Q184" s="51"/>
      <c r="R184" s="51"/>
      <c r="S184" s="51"/>
      <c r="T184" s="51"/>
      <c r="U184" s="51"/>
      <c r="V184" s="51"/>
      <c r="W184" s="51"/>
      <c r="Y184" s="94"/>
      <c r="Z184" s="50" t="s">
        <v>72</v>
      </c>
      <c r="AA184" s="51"/>
      <c r="AB184" s="51"/>
      <c r="AC184" s="51"/>
      <c r="AD184" s="51"/>
      <c r="AE184" s="51"/>
      <c r="AF184" s="51"/>
      <c r="AG184" s="51"/>
      <c r="AH184" s="51"/>
    </row>
    <row r="185" spans="3:34" ht="15.75" thickBot="1" x14ac:dyDescent="0.3">
      <c r="C185" s="94"/>
      <c r="D185" s="50" t="s">
        <v>73</v>
      </c>
      <c r="E185" s="51"/>
      <c r="F185" s="51"/>
      <c r="G185" s="51"/>
      <c r="H185" s="51"/>
      <c r="I185" s="51"/>
      <c r="J185" s="51"/>
      <c r="K185" s="51"/>
      <c r="L185" s="51"/>
      <c r="N185" s="94"/>
      <c r="O185" s="50" t="s">
        <v>73</v>
      </c>
      <c r="P185" s="51"/>
      <c r="Q185" s="51"/>
      <c r="R185" s="51"/>
      <c r="S185" s="51"/>
      <c r="T185" s="51"/>
      <c r="U185" s="51"/>
      <c r="V185" s="51"/>
      <c r="W185" s="51"/>
      <c r="Y185" s="94"/>
      <c r="Z185" s="50" t="s">
        <v>73</v>
      </c>
      <c r="AA185" s="51"/>
      <c r="AB185" s="51"/>
      <c r="AC185" s="51"/>
      <c r="AD185" s="51"/>
      <c r="AE185" s="51"/>
      <c r="AF185" s="51"/>
      <c r="AG185" s="51"/>
      <c r="AH185" s="51"/>
    </row>
    <row r="186" spans="3:34" ht="15.75" thickBot="1" x14ac:dyDescent="0.3">
      <c r="C186" s="94"/>
      <c r="D186" s="50" t="s">
        <v>74</v>
      </c>
      <c r="E186" s="51"/>
      <c r="F186" s="51"/>
      <c r="G186" s="51"/>
      <c r="H186" s="51"/>
      <c r="I186" s="51"/>
      <c r="J186" s="51"/>
      <c r="K186" s="51"/>
      <c r="L186" s="51"/>
      <c r="N186" s="94"/>
      <c r="O186" s="50" t="s">
        <v>74</v>
      </c>
      <c r="P186" s="51"/>
      <c r="Q186" s="51"/>
      <c r="R186" s="51"/>
      <c r="S186" s="51"/>
      <c r="T186" s="51"/>
      <c r="U186" s="51"/>
      <c r="V186" s="51"/>
      <c r="W186" s="51"/>
      <c r="Y186" s="94"/>
      <c r="Z186" s="50" t="s">
        <v>74</v>
      </c>
      <c r="AA186" s="51"/>
      <c r="AB186" s="51"/>
      <c r="AC186" s="51"/>
      <c r="AD186" s="51"/>
      <c r="AE186" s="51"/>
      <c r="AF186" s="51"/>
      <c r="AG186" s="51"/>
      <c r="AH186" s="51"/>
    </row>
    <row r="187" spans="3:34" ht="15.75" thickBot="1" x14ac:dyDescent="0.3">
      <c r="C187" s="94"/>
      <c r="D187" s="50" t="s">
        <v>75</v>
      </c>
      <c r="E187" s="51"/>
      <c r="F187" s="51"/>
      <c r="G187" s="51"/>
      <c r="H187" s="51"/>
      <c r="I187" s="51"/>
      <c r="J187" s="51"/>
      <c r="K187" s="51"/>
      <c r="L187" s="51"/>
      <c r="N187" s="94"/>
      <c r="O187" s="50" t="s">
        <v>75</v>
      </c>
      <c r="P187" s="51"/>
      <c r="Q187" s="51"/>
      <c r="R187" s="51"/>
      <c r="S187" s="51"/>
      <c r="T187" s="51"/>
      <c r="U187" s="51"/>
      <c r="V187" s="51"/>
      <c r="W187" s="51"/>
      <c r="Y187" s="94"/>
      <c r="Z187" s="50" t="s">
        <v>75</v>
      </c>
      <c r="AA187" s="51"/>
      <c r="AB187" s="51"/>
      <c r="AC187" s="51"/>
      <c r="AD187" s="51"/>
      <c r="AE187" s="51"/>
      <c r="AF187" s="51"/>
      <c r="AG187" s="51"/>
      <c r="AH187" s="51"/>
    </row>
    <row r="188" spans="3:34" ht="15.75" thickBot="1" x14ac:dyDescent="0.3">
      <c r="C188" s="94"/>
      <c r="D188" s="50" t="s">
        <v>76</v>
      </c>
      <c r="E188" s="51"/>
      <c r="F188" s="51"/>
      <c r="G188" s="51"/>
      <c r="H188" s="51"/>
      <c r="I188" s="51"/>
      <c r="J188" s="51"/>
      <c r="K188" s="51"/>
      <c r="L188" s="51"/>
      <c r="N188" s="94"/>
      <c r="O188" s="50" t="s">
        <v>76</v>
      </c>
      <c r="P188" s="51"/>
      <c r="Q188" s="51"/>
      <c r="R188" s="51"/>
      <c r="S188" s="51"/>
      <c r="T188" s="51"/>
      <c r="U188" s="51"/>
      <c r="V188" s="51"/>
      <c r="W188" s="51"/>
      <c r="Y188" s="94"/>
      <c r="Z188" s="50" t="s">
        <v>76</v>
      </c>
      <c r="AA188" s="51"/>
      <c r="AB188" s="51"/>
      <c r="AC188" s="51"/>
      <c r="AD188" s="51"/>
      <c r="AE188" s="51"/>
      <c r="AF188" s="51"/>
      <c r="AG188" s="51"/>
      <c r="AH188" s="51"/>
    </row>
    <row r="189" spans="3:34" ht="15.75" thickBot="1" x14ac:dyDescent="0.3">
      <c r="C189" s="94"/>
      <c r="D189" s="50" t="s">
        <v>77</v>
      </c>
      <c r="E189" s="51"/>
      <c r="F189" s="51"/>
      <c r="G189" s="51"/>
      <c r="H189" s="51"/>
      <c r="I189" s="51"/>
      <c r="J189" s="51"/>
      <c r="K189" s="51"/>
      <c r="L189" s="51"/>
      <c r="N189" s="94"/>
      <c r="O189" s="50" t="s">
        <v>77</v>
      </c>
      <c r="P189" s="51"/>
      <c r="Q189" s="51"/>
      <c r="R189" s="51"/>
      <c r="S189" s="51"/>
      <c r="T189" s="51"/>
      <c r="U189" s="51"/>
      <c r="V189" s="51"/>
      <c r="W189" s="51"/>
      <c r="Y189" s="94"/>
      <c r="Z189" s="50" t="s">
        <v>77</v>
      </c>
      <c r="AA189" s="51"/>
      <c r="AB189" s="51"/>
      <c r="AC189" s="51"/>
      <c r="AD189" s="51"/>
      <c r="AE189" s="51"/>
      <c r="AF189" s="51"/>
      <c r="AG189" s="51"/>
      <c r="AH189" s="51"/>
    </row>
    <row r="190" spans="3:34" ht="15.75" thickBot="1" x14ac:dyDescent="0.3">
      <c r="C190" s="94"/>
      <c r="D190" s="50" t="s">
        <v>78</v>
      </c>
      <c r="E190" s="51"/>
      <c r="F190" s="51"/>
      <c r="G190" s="51"/>
      <c r="H190" s="51"/>
      <c r="I190" s="51"/>
      <c r="J190" s="51"/>
      <c r="K190" s="51"/>
      <c r="L190" s="51"/>
      <c r="N190" s="94"/>
      <c r="O190" s="50" t="s">
        <v>78</v>
      </c>
      <c r="P190" s="51"/>
      <c r="Q190" s="51"/>
      <c r="R190" s="51"/>
      <c r="S190" s="51"/>
      <c r="T190" s="51"/>
      <c r="U190" s="51"/>
      <c r="V190" s="51"/>
      <c r="W190" s="51"/>
      <c r="Y190" s="94"/>
      <c r="Z190" s="50" t="s">
        <v>78</v>
      </c>
      <c r="AA190" s="51"/>
      <c r="AB190" s="51"/>
      <c r="AC190" s="51"/>
      <c r="AD190" s="51"/>
      <c r="AE190" s="51"/>
      <c r="AF190" s="51"/>
      <c r="AG190" s="51"/>
      <c r="AH190" s="51"/>
    </row>
    <row r="191" spans="3:34" ht="15.75" thickBot="1" x14ac:dyDescent="0.3">
      <c r="C191" s="94"/>
      <c r="D191" s="50" t="s">
        <v>79</v>
      </c>
      <c r="E191" s="51"/>
      <c r="F191" s="51"/>
      <c r="G191" s="51"/>
      <c r="H191" s="51"/>
      <c r="I191" s="51"/>
      <c r="J191" s="51"/>
      <c r="K191" s="51"/>
      <c r="L191" s="51"/>
      <c r="N191" s="94"/>
      <c r="O191" s="50" t="s">
        <v>79</v>
      </c>
      <c r="P191" s="51"/>
      <c r="Q191" s="51"/>
      <c r="R191" s="51"/>
      <c r="S191" s="51"/>
      <c r="T191" s="51"/>
      <c r="U191" s="51"/>
      <c r="V191" s="51"/>
      <c r="W191" s="51"/>
      <c r="Y191" s="94"/>
      <c r="Z191" s="50" t="s">
        <v>79</v>
      </c>
      <c r="AA191" s="51"/>
      <c r="AB191" s="51"/>
      <c r="AC191" s="51"/>
      <c r="AD191" s="51"/>
      <c r="AE191" s="51"/>
      <c r="AF191" s="51"/>
      <c r="AG191" s="51"/>
      <c r="AH191" s="51"/>
    </row>
    <row r="192" spans="3:34" ht="15.75" thickBot="1" x14ac:dyDescent="0.3">
      <c r="C192" s="94"/>
      <c r="D192" s="50" t="s">
        <v>80</v>
      </c>
      <c r="E192" s="51"/>
      <c r="F192" s="51"/>
      <c r="G192" s="51"/>
      <c r="H192" s="51"/>
      <c r="I192" s="51"/>
      <c r="J192" s="51"/>
      <c r="K192" s="51"/>
      <c r="L192" s="51"/>
      <c r="N192" s="94"/>
      <c r="O192" s="50" t="s">
        <v>80</v>
      </c>
      <c r="P192" s="51"/>
      <c r="Q192" s="51"/>
      <c r="R192" s="51"/>
      <c r="S192" s="51"/>
      <c r="T192" s="51"/>
      <c r="U192" s="51"/>
      <c r="V192" s="51"/>
      <c r="W192" s="51"/>
      <c r="Y192" s="94"/>
      <c r="Z192" s="50" t="s">
        <v>80</v>
      </c>
      <c r="AA192" s="51"/>
      <c r="AB192" s="51"/>
      <c r="AC192" s="51"/>
      <c r="AD192" s="51"/>
      <c r="AE192" s="51"/>
      <c r="AF192" s="51"/>
      <c r="AG192" s="51"/>
      <c r="AH192" s="51"/>
    </row>
    <row r="193" spans="3:34" ht="15.75" thickBot="1" x14ac:dyDescent="0.3">
      <c r="C193" s="94"/>
      <c r="D193" s="50" t="s">
        <v>81</v>
      </c>
      <c r="E193" s="51"/>
      <c r="F193" s="51"/>
      <c r="G193" s="51"/>
      <c r="H193" s="51"/>
      <c r="I193" s="51"/>
      <c r="J193" s="51"/>
      <c r="K193" s="51"/>
      <c r="L193" s="51"/>
      <c r="N193" s="94"/>
      <c r="O193" s="50" t="s">
        <v>81</v>
      </c>
      <c r="P193" s="51"/>
      <c r="Q193" s="51"/>
      <c r="R193" s="51"/>
      <c r="S193" s="51"/>
      <c r="T193" s="51"/>
      <c r="U193" s="51"/>
      <c r="V193" s="51"/>
      <c r="W193" s="51"/>
      <c r="Y193" s="94"/>
      <c r="Z193" s="50" t="s">
        <v>81</v>
      </c>
      <c r="AA193" s="51"/>
      <c r="AB193" s="51"/>
      <c r="AC193" s="51"/>
      <c r="AD193" s="51"/>
      <c r="AE193" s="51"/>
      <c r="AF193" s="51"/>
      <c r="AG193" s="51"/>
      <c r="AH193" s="51"/>
    </row>
    <row r="194" spans="3:34" ht="15.75" thickBot="1" x14ac:dyDescent="0.3">
      <c r="C194" s="94"/>
      <c r="D194" s="50" t="s">
        <v>82</v>
      </c>
      <c r="E194" s="51"/>
      <c r="F194" s="51"/>
      <c r="G194" s="51"/>
      <c r="H194" s="51"/>
      <c r="I194" s="51"/>
      <c r="J194" s="51"/>
      <c r="K194" s="51"/>
      <c r="L194" s="51"/>
      <c r="N194" s="94"/>
      <c r="O194" s="50" t="s">
        <v>82</v>
      </c>
      <c r="P194" s="51"/>
      <c r="Q194" s="51"/>
      <c r="R194" s="51"/>
      <c r="S194" s="51"/>
      <c r="T194" s="51"/>
      <c r="U194" s="51"/>
      <c r="V194" s="51"/>
      <c r="W194" s="51"/>
      <c r="Y194" s="94"/>
      <c r="Z194" s="50" t="s">
        <v>82</v>
      </c>
      <c r="AA194" s="51"/>
      <c r="AB194" s="51"/>
      <c r="AC194" s="51"/>
      <c r="AD194" s="51"/>
      <c r="AE194" s="51"/>
      <c r="AF194" s="51"/>
      <c r="AG194" s="51"/>
      <c r="AH194" s="51"/>
    </row>
    <row r="195" spans="3:34" ht="13.15" customHeight="1" thickBot="1" x14ac:dyDescent="0.3">
      <c r="C195" s="94"/>
      <c r="D195" s="50" t="s">
        <v>83</v>
      </c>
      <c r="E195" s="51"/>
      <c r="F195" s="51"/>
      <c r="G195" s="51"/>
      <c r="H195" s="51"/>
      <c r="I195" s="51"/>
      <c r="J195" s="51"/>
      <c r="K195" s="51"/>
      <c r="L195" s="51"/>
      <c r="N195" s="94"/>
      <c r="O195" s="50" t="s">
        <v>83</v>
      </c>
      <c r="P195" s="51"/>
      <c r="Q195" s="51"/>
      <c r="R195" s="51"/>
      <c r="S195" s="51"/>
      <c r="T195" s="51"/>
      <c r="U195" s="51"/>
      <c r="V195" s="51"/>
      <c r="W195" s="51"/>
      <c r="Y195" s="94"/>
      <c r="Z195" s="50" t="s">
        <v>83</v>
      </c>
      <c r="AA195" s="51"/>
      <c r="AB195" s="51"/>
      <c r="AC195" s="51"/>
      <c r="AD195" s="51"/>
      <c r="AE195" s="51"/>
      <c r="AF195" s="51"/>
      <c r="AG195" s="51"/>
      <c r="AH195" s="51"/>
    </row>
    <row r="196" spans="3:34" ht="13.15" customHeight="1" thickBot="1" x14ac:dyDescent="0.3">
      <c r="C196" s="94"/>
      <c r="D196" s="50" t="s">
        <v>108</v>
      </c>
      <c r="E196" s="51"/>
      <c r="F196" s="51"/>
      <c r="G196" s="51"/>
      <c r="H196" s="51"/>
      <c r="I196" s="51"/>
      <c r="J196" s="51"/>
      <c r="K196" s="51"/>
      <c r="L196" s="51"/>
      <c r="N196" s="94"/>
      <c r="O196" s="50" t="s">
        <v>108</v>
      </c>
      <c r="P196" s="51"/>
      <c r="Q196" s="51"/>
      <c r="R196" s="51"/>
      <c r="S196" s="51"/>
      <c r="T196" s="51"/>
      <c r="U196" s="51"/>
      <c r="V196" s="51"/>
      <c r="W196" s="51"/>
      <c r="Y196" s="94"/>
      <c r="Z196" s="50" t="s">
        <v>108</v>
      </c>
      <c r="AA196" s="51"/>
      <c r="AB196" s="51"/>
      <c r="AC196" s="51"/>
      <c r="AD196" s="51"/>
      <c r="AE196" s="51"/>
      <c r="AF196" s="51"/>
      <c r="AG196" s="51"/>
      <c r="AH196" s="51"/>
    </row>
    <row r="197" spans="3:34" ht="13.15" customHeight="1" thickBot="1" x14ac:dyDescent="0.3">
      <c r="C197" s="94"/>
      <c r="D197" s="50" t="s">
        <v>109</v>
      </c>
      <c r="E197" s="51"/>
      <c r="F197" s="51"/>
      <c r="G197" s="51"/>
      <c r="H197" s="51"/>
      <c r="I197" s="51"/>
      <c r="J197" s="51"/>
      <c r="K197" s="51"/>
      <c r="L197" s="51"/>
      <c r="N197" s="94"/>
      <c r="O197" s="50" t="s">
        <v>109</v>
      </c>
      <c r="P197" s="51"/>
      <c r="Q197" s="51"/>
      <c r="R197" s="51"/>
      <c r="S197" s="51"/>
      <c r="T197" s="51"/>
      <c r="U197" s="51"/>
      <c r="V197" s="51"/>
      <c r="W197" s="51"/>
      <c r="Y197" s="94"/>
      <c r="Z197" s="50" t="s">
        <v>109</v>
      </c>
      <c r="AA197" s="51"/>
      <c r="AB197" s="51"/>
      <c r="AC197" s="51"/>
      <c r="AD197" s="51"/>
      <c r="AE197" s="51"/>
      <c r="AF197" s="51"/>
      <c r="AG197" s="51"/>
      <c r="AH197" s="51"/>
    </row>
    <row r="198" spans="3:34" ht="13.15" customHeight="1" thickBot="1" x14ac:dyDescent="0.3">
      <c r="C198" s="94"/>
      <c r="D198" s="50" t="s">
        <v>110</v>
      </c>
      <c r="E198" s="51"/>
      <c r="F198" s="51"/>
      <c r="G198" s="51"/>
      <c r="H198" s="51"/>
      <c r="I198" s="51"/>
      <c r="J198" s="51"/>
      <c r="K198" s="51"/>
      <c r="L198" s="51"/>
      <c r="N198" s="94"/>
      <c r="O198" s="50" t="s">
        <v>110</v>
      </c>
      <c r="P198" s="51"/>
      <c r="Q198" s="51"/>
      <c r="R198" s="51"/>
      <c r="S198" s="51"/>
      <c r="T198" s="51"/>
      <c r="U198" s="51"/>
      <c r="V198" s="51"/>
      <c r="W198" s="51"/>
      <c r="Y198" s="94"/>
      <c r="Z198" s="50" t="s">
        <v>110</v>
      </c>
      <c r="AA198" s="51"/>
      <c r="AB198" s="51"/>
      <c r="AC198" s="51"/>
      <c r="AD198" s="51"/>
      <c r="AE198" s="51"/>
      <c r="AF198" s="51"/>
      <c r="AG198" s="51"/>
      <c r="AH198" s="51"/>
    </row>
    <row r="199" spans="3:34" ht="13.15" customHeight="1" thickBot="1" x14ac:dyDescent="0.3">
      <c r="C199" s="94"/>
      <c r="D199" s="50" t="s">
        <v>111</v>
      </c>
      <c r="E199" s="51"/>
      <c r="F199" s="51"/>
      <c r="G199" s="51"/>
      <c r="H199" s="51"/>
      <c r="I199" s="51"/>
      <c r="J199" s="51"/>
      <c r="K199" s="51"/>
      <c r="L199" s="51"/>
      <c r="N199" s="94"/>
      <c r="O199" s="50" t="s">
        <v>111</v>
      </c>
      <c r="P199" s="51"/>
      <c r="Q199" s="51"/>
      <c r="R199" s="51"/>
      <c r="S199" s="51"/>
      <c r="T199" s="51"/>
      <c r="U199" s="51"/>
      <c r="V199" s="51"/>
      <c r="W199" s="51"/>
      <c r="Y199" s="94"/>
      <c r="Z199" s="50" t="s">
        <v>111</v>
      </c>
      <c r="AA199" s="51"/>
      <c r="AB199" s="51"/>
      <c r="AC199" s="51"/>
      <c r="AD199" s="51"/>
      <c r="AE199" s="51"/>
      <c r="AF199" s="51"/>
      <c r="AG199" s="51"/>
      <c r="AH199" s="51"/>
    </row>
    <row r="200" spans="3:34" ht="14.45" customHeight="1" thickBot="1" x14ac:dyDescent="0.3">
      <c r="C200" s="94"/>
      <c r="D200" s="50" t="s">
        <v>112</v>
      </c>
      <c r="E200" s="51"/>
      <c r="F200" s="51"/>
      <c r="G200" s="51"/>
      <c r="H200" s="51"/>
      <c r="I200" s="51"/>
      <c r="J200" s="51"/>
      <c r="K200" s="51"/>
      <c r="L200" s="51"/>
      <c r="N200" s="94"/>
      <c r="O200" s="50" t="s">
        <v>112</v>
      </c>
      <c r="P200" s="51"/>
      <c r="Q200" s="51"/>
      <c r="R200" s="51"/>
      <c r="S200" s="51"/>
      <c r="T200" s="51"/>
      <c r="U200" s="51"/>
      <c r="V200" s="51"/>
      <c r="W200" s="51"/>
      <c r="Y200" s="94"/>
      <c r="Z200" s="50" t="s">
        <v>112</v>
      </c>
      <c r="AA200" s="51"/>
      <c r="AB200" s="51"/>
      <c r="AC200" s="51"/>
      <c r="AD200" s="51"/>
      <c r="AE200" s="51"/>
      <c r="AF200" s="51"/>
      <c r="AG200" s="51"/>
      <c r="AH200" s="51"/>
    </row>
    <row r="201" spans="3:34" ht="13.15" customHeight="1" thickBot="1" x14ac:dyDescent="0.3">
      <c r="C201" s="94"/>
      <c r="D201" s="50" t="s">
        <v>113</v>
      </c>
      <c r="E201" s="51"/>
      <c r="F201" s="51"/>
      <c r="G201" s="51"/>
      <c r="H201" s="51"/>
      <c r="I201" s="51"/>
      <c r="J201" s="51"/>
      <c r="K201" s="51"/>
      <c r="L201" s="51"/>
      <c r="N201" s="94"/>
      <c r="O201" s="50" t="s">
        <v>113</v>
      </c>
      <c r="P201" s="51"/>
      <c r="Q201" s="51"/>
      <c r="R201" s="51"/>
      <c r="S201" s="51"/>
      <c r="T201" s="51"/>
      <c r="U201" s="51"/>
      <c r="V201" s="51"/>
      <c r="W201" s="51"/>
      <c r="Y201" s="94"/>
      <c r="Z201" s="50" t="s">
        <v>113</v>
      </c>
      <c r="AA201" s="51"/>
      <c r="AB201" s="51"/>
      <c r="AC201" s="51"/>
      <c r="AD201" s="51"/>
      <c r="AE201" s="51"/>
      <c r="AF201" s="51"/>
      <c r="AG201" s="51"/>
      <c r="AH201" s="51"/>
    </row>
    <row r="202" spans="3:34" ht="13.15" customHeight="1" thickBot="1" x14ac:dyDescent="0.3">
      <c r="C202" s="94"/>
      <c r="D202" s="50" t="s">
        <v>114</v>
      </c>
      <c r="E202" s="51"/>
      <c r="F202" s="51"/>
      <c r="G202" s="51"/>
      <c r="H202" s="51"/>
      <c r="I202" s="51"/>
      <c r="J202" s="51"/>
      <c r="K202" s="51"/>
      <c r="L202" s="51"/>
      <c r="N202" s="94"/>
      <c r="O202" s="50" t="s">
        <v>114</v>
      </c>
      <c r="P202" s="51"/>
      <c r="Q202" s="51"/>
      <c r="R202" s="51"/>
      <c r="S202" s="51"/>
      <c r="T202" s="51"/>
      <c r="U202" s="51"/>
      <c r="V202" s="51"/>
      <c r="W202" s="51"/>
      <c r="Y202" s="94"/>
      <c r="Z202" s="50" t="s">
        <v>114</v>
      </c>
      <c r="AA202" s="51"/>
      <c r="AB202" s="51"/>
      <c r="AC202" s="51"/>
      <c r="AD202" s="51"/>
      <c r="AE202" s="51"/>
      <c r="AF202" s="51"/>
      <c r="AG202" s="51"/>
      <c r="AH202" s="51"/>
    </row>
    <row r="203" spans="3:34" ht="13.15" customHeight="1" thickBot="1" x14ac:dyDescent="0.3">
      <c r="C203" s="94"/>
      <c r="D203" s="50" t="s">
        <v>115</v>
      </c>
      <c r="E203" s="51"/>
      <c r="F203" s="51"/>
      <c r="G203" s="51"/>
      <c r="H203" s="51"/>
      <c r="I203" s="51"/>
      <c r="J203" s="51"/>
      <c r="K203" s="51"/>
      <c r="L203" s="51"/>
      <c r="N203" s="94"/>
      <c r="O203" s="50" t="s">
        <v>115</v>
      </c>
      <c r="P203" s="51"/>
      <c r="Q203" s="51"/>
      <c r="R203" s="51"/>
      <c r="S203" s="51"/>
      <c r="T203" s="51"/>
      <c r="U203" s="51"/>
      <c r="V203" s="51"/>
      <c r="W203" s="51"/>
      <c r="Y203" s="94"/>
      <c r="Z203" s="50" t="s">
        <v>115</v>
      </c>
      <c r="AA203" s="51"/>
      <c r="AB203" s="51"/>
      <c r="AC203" s="51"/>
      <c r="AD203" s="51"/>
      <c r="AE203" s="51"/>
      <c r="AF203" s="51"/>
      <c r="AG203" s="51"/>
      <c r="AH203" s="51"/>
    </row>
    <row r="204" spans="3:34" ht="13.15" customHeight="1" thickBot="1" x14ac:dyDescent="0.3">
      <c r="C204" s="94"/>
      <c r="D204" s="50" t="s">
        <v>116</v>
      </c>
      <c r="E204" s="51"/>
      <c r="F204" s="51"/>
      <c r="G204" s="51"/>
      <c r="H204" s="51"/>
      <c r="I204" s="51"/>
      <c r="J204" s="51"/>
      <c r="K204" s="51"/>
      <c r="L204" s="51"/>
      <c r="N204" s="94"/>
      <c r="O204" s="50" t="s">
        <v>116</v>
      </c>
      <c r="P204" s="51"/>
      <c r="Q204" s="51"/>
      <c r="R204" s="51"/>
      <c r="S204" s="51"/>
      <c r="T204" s="51"/>
      <c r="U204" s="51"/>
      <c r="V204" s="51"/>
      <c r="W204" s="51"/>
      <c r="Y204" s="94"/>
      <c r="Z204" s="50" t="s">
        <v>116</v>
      </c>
      <c r="AA204" s="51"/>
      <c r="AB204" s="51"/>
      <c r="AC204" s="51"/>
      <c r="AD204" s="51"/>
      <c r="AE204" s="51"/>
      <c r="AF204" s="51"/>
      <c r="AG204" s="51"/>
      <c r="AH204" s="51"/>
    </row>
    <row r="205" spans="3:34" ht="14.45" customHeight="1" thickBot="1" x14ac:dyDescent="0.3">
      <c r="C205" s="94"/>
      <c r="D205" s="50" t="s">
        <v>117</v>
      </c>
      <c r="E205" s="51"/>
      <c r="F205" s="51"/>
      <c r="G205" s="51"/>
      <c r="H205" s="51"/>
      <c r="I205" s="51"/>
      <c r="J205" s="51"/>
      <c r="K205" s="51"/>
      <c r="L205" s="51"/>
      <c r="N205" s="94"/>
      <c r="O205" s="50" t="s">
        <v>117</v>
      </c>
      <c r="P205" s="51"/>
      <c r="Q205" s="51"/>
      <c r="R205" s="51"/>
      <c r="S205" s="51"/>
      <c r="T205" s="51"/>
      <c r="U205" s="51"/>
      <c r="V205" s="51"/>
      <c r="W205" s="51"/>
      <c r="Y205" s="94"/>
      <c r="Z205" s="50" t="s">
        <v>117</v>
      </c>
      <c r="AA205" s="51"/>
      <c r="AB205" s="51"/>
      <c r="AC205" s="51"/>
      <c r="AD205" s="51"/>
      <c r="AE205" s="51"/>
      <c r="AF205" s="51"/>
      <c r="AG205" s="51"/>
      <c r="AH205" s="51"/>
    </row>
    <row r="206" spans="3:34" ht="14.45" customHeight="1" thickBot="1" x14ac:dyDescent="0.3"/>
    <row r="207" spans="3:34" ht="14.45" customHeight="1" thickBot="1" x14ac:dyDescent="0.3">
      <c r="C207" s="105" t="s">
        <v>103</v>
      </c>
      <c r="D207" s="106"/>
      <c r="E207" s="106"/>
      <c r="F207" s="106"/>
      <c r="G207" s="106"/>
      <c r="H207" s="106"/>
      <c r="I207" s="106"/>
      <c r="J207" s="106"/>
      <c r="K207" s="106"/>
      <c r="L207" s="107"/>
      <c r="N207" s="105" t="s">
        <v>104</v>
      </c>
      <c r="O207" s="106"/>
      <c r="P207" s="106"/>
      <c r="Q207" s="106"/>
      <c r="R207" s="106"/>
      <c r="S207" s="106"/>
      <c r="T207" s="106"/>
      <c r="U207" s="106"/>
      <c r="V207" s="106"/>
      <c r="W207" s="107"/>
      <c r="Y207" s="105" t="s">
        <v>118</v>
      </c>
      <c r="Z207" s="106"/>
      <c r="AA207" s="106"/>
      <c r="AB207" s="106"/>
      <c r="AC207" s="106"/>
      <c r="AD207" s="106"/>
      <c r="AE207" s="106"/>
      <c r="AF207" s="106"/>
      <c r="AG207" s="106"/>
      <c r="AH207" s="107"/>
    </row>
    <row r="208" spans="3:34" ht="14.45" customHeight="1" thickBot="1" x14ac:dyDescent="0.3">
      <c r="C208" s="98" t="s">
        <v>53</v>
      </c>
      <c r="D208" s="99"/>
      <c r="E208" s="90" t="s">
        <v>54</v>
      </c>
      <c r="F208" s="91"/>
      <c r="G208" s="91"/>
      <c r="H208" s="91"/>
      <c r="I208" s="91"/>
      <c r="J208" s="91"/>
      <c r="K208" s="91"/>
      <c r="L208" s="92"/>
      <c r="N208" s="98" t="s">
        <v>53</v>
      </c>
      <c r="O208" s="99"/>
      <c r="P208" s="90" t="s">
        <v>54</v>
      </c>
      <c r="Q208" s="91"/>
      <c r="R208" s="91"/>
      <c r="S208" s="91"/>
      <c r="T208" s="91"/>
      <c r="U208" s="91"/>
      <c r="V208" s="91"/>
      <c r="W208" s="92"/>
      <c r="Y208" s="98" t="s">
        <v>53</v>
      </c>
      <c r="Z208" s="99"/>
      <c r="AA208" s="90" t="s">
        <v>54</v>
      </c>
      <c r="AB208" s="91"/>
      <c r="AC208" s="91"/>
      <c r="AD208" s="91"/>
      <c r="AE208" s="91"/>
      <c r="AF208" s="91"/>
      <c r="AG208" s="91"/>
      <c r="AH208" s="92"/>
    </row>
    <row r="209" spans="3:38" ht="14.45" customHeight="1" thickBot="1" x14ac:dyDescent="0.3">
      <c r="C209" s="100"/>
      <c r="D209" s="101"/>
      <c r="E209" s="50" t="s">
        <v>84</v>
      </c>
      <c r="F209" s="50" t="s">
        <v>55</v>
      </c>
      <c r="G209" s="50" t="s">
        <v>56</v>
      </c>
      <c r="H209" s="50" t="s">
        <v>57</v>
      </c>
      <c r="I209" s="50" t="s">
        <v>58</v>
      </c>
      <c r="J209" s="50" t="s">
        <v>59</v>
      </c>
      <c r="K209" s="50" t="s">
        <v>60</v>
      </c>
      <c r="L209" s="50" t="s">
        <v>61</v>
      </c>
      <c r="N209" s="100"/>
      <c r="O209" s="101"/>
      <c r="P209" s="50" t="s">
        <v>84</v>
      </c>
      <c r="Q209" s="50" t="s">
        <v>55</v>
      </c>
      <c r="R209" s="50" t="s">
        <v>56</v>
      </c>
      <c r="S209" s="50" t="s">
        <v>57</v>
      </c>
      <c r="T209" s="50" t="s">
        <v>58</v>
      </c>
      <c r="U209" s="50" t="s">
        <v>59</v>
      </c>
      <c r="V209" s="50" t="s">
        <v>60</v>
      </c>
      <c r="W209" s="50" t="s">
        <v>61</v>
      </c>
      <c r="Y209" s="100"/>
      <c r="Z209" s="101"/>
      <c r="AA209" s="50" t="s">
        <v>84</v>
      </c>
      <c r="AB209" s="50" t="s">
        <v>55</v>
      </c>
      <c r="AC209" s="50" t="s">
        <v>56</v>
      </c>
      <c r="AD209" s="50" t="s">
        <v>57</v>
      </c>
      <c r="AE209" s="50" t="s">
        <v>58</v>
      </c>
      <c r="AF209" s="50" t="s">
        <v>59</v>
      </c>
      <c r="AG209" s="50" t="s">
        <v>60</v>
      </c>
      <c r="AH209" s="50" t="s">
        <v>61</v>
      </c>
    </row>
    <row r="210" spans="3:38" ht="14.45" customHeight="1" thickBot="1" x14ac:dyDescent="0.3">
      <c r="C210" s="93" t="s">
        <v>62</v>
      </c>
      <c r="D210" s="70" t="s">
        <v>63</v>
      </c>
      <c r="E210" s="64">
        <f>E128+E46</f>
        <v>0</v>
      </c>
      <c r="F210" s="64">
        <f t="shared" ref="F210:L210" si="0">F128+F46</f>
        <v>0</v>
      </c>
      <c r="G210" s="64">
        <f t="shared" si="0"/>
        <v>0</v>
      </c>
      <c r="H210" s="64">
        <f t="shared" si="0"/>
        <v>0</v>
      </c>
      <c r="I210" s="64">
        <f t="shared" si="0"/>
        <v>0</v>
      </c>
      <c r="J210" s="64">
        <f t="shared" si="0"/>
        <v>0</v>
      </c>
      <c r="K210" s="64">
        <f t="shared" si="0"/>
        <v>0</v>
      </c>
      <c r="L210" s="64">
        <f t="shared" si="0"/>
        <v>0</v>
      </c>
      <c r="N210" s="93" t="s">
        <v>62</v>
      </c>
      <c r="O210" s="70" t="s">
        <v>63</v>
      </c>
      <c r="P210" s="64">
        <f>P128+P46</f>
        <v>0</v>
      </c>
      <c r="Q210" s="64">
        <f t="shared" ref="Q210:W210" si="1">Q128+Q46</f>
        <v>0</v>
      </c>
      <c r="R210" s="64">
        <f t="shared" si="1"/>
        <v>0</v>
      </c>
      <c r="S210" s="64">
        <f t="shared" si="1"/>
        <v>0</v>
      </c>
      <c r="T210" s="64">
        <f t="shared" si="1"/>
        <v>0</v>
      </c>
      <c r="U210" s="64">
        <f t="shared" si="1"/>
        <v>0</v>
      </c>
      <c r="V210" s="64">
        <f t="shared" si="1"/>
        <v>0</v>
      </c>
      <c r="W210" s="64">
        <f t="shared" si="1"/>
        <v>0</v>
      </c>
      <c r="Y210" s="93" t="s">
        <v>62</v>
      </c>
      <c r="Z210" s="70" t="s">
        <v>63</v>
      </c>
      <c r="AA210" s="64">
        <f t="shared" ref="AA210:AH210" si="2">AA128+AA46</f>
        <v>0</v>
      </c>
      <c r="AB210" s="64">
        <f t="shared" si="2"/>
        <v>0</v>
      </c>
      <c r="AC210" s="64">
        <f t="shared" si="2"/>
        <v>0</v>
      </c>
      <c r="AD210" s="64">
        <f t="shared" si="2"/>
        <v>0</v>
      </c>
      <c r="AE210" s="64">
        <f t="shared" si="2"/>
        <v>0</v>
      </c>
      <c r="AF210" s="64">
        <f t="shared" si="2"/>
        <v>0</v>
      </c>
      <c r="AG210" s="64">
        <f t="shared" si="2"/>
        <v>0</v>
      </c>
      <c r="AH210" s="64">
        <f t="shared" si="2"/>
        <v>0</v>
      </c>
      <c r="AJ210" s="84"/>
      <c r="AK210" s="85"/>
      <c r="AL210" s="84"/>
    </row>
    <row r="211" spans="3:38" ht="14.45" customHeight="1" thickBot="1" x14ac:dyDescent="0.3">
      <c r="C211" s="94"/>
      <c r="D211" s="70" t="s">
        <v>64</v>
      </c>
      <c r="E211" s="64">
        <f t="shared" ref="E211:L211" si="3">E129+E47</f>
        <v>0</v>
      </c>
      <c r="F211" s="64">
        <f t="shared" si="3"/>
        <v>0</v>
      </c>
      <c r="G211" s="64">
        <f t="shared" si="3"/>
        <v>19100.823323953056</v>
      </c>
      <c r="H211" s="64">
        <f t="shared" si="3"/>
        <v>0</v>
      </c>
      <c r="I211" s="64">
        <f t="shared" si="3"/>
        <v>0</v>
      </c>
      <c r="J211" s="64">
        <f t="shared" si="3"/>
        <v>0</v>
      </c>
      <c r="K211" s="64">
        <f t="shared" si="3"/>
        <v>0</v>
      </c>
      <c r="L211" s="64">
        <f t="shared" si="3"/>
        <v>0</v>
      </c>
      <c r="N211" s="94"/>
      <c r="O211" s="70" t="s">
        <v>64</v>
      </c>
      <c r="P211" s="64">
        <f t="shared" ref="P211:W211" si="4">P129+P47</f>
        <v>0</v>
      </c>
      <c r="Q211" s="64">
        <f t="shared" si="4"/>
        <v>0</v>
      </c>
      <c r="R211" s="64">
        <f t="shared" si="4"/>
        <v>18973.157419219224</v>
      </c>
      <c r="S211" s="64">
        <f t="shared" si="4"/>
        <v>0</v>
      </c>
      <c r="T211" s="64">
        <f t="shared" si="4"/>
        <v>0</v>
      </c>
      <c r="U211" s="64">
        <f t="shared" si="4"/>
        <v>0</v>
      </c>
      <c r="V211" s="64">
        <f t="shared" si="4"/>
        <v>0</v>
      </c>
      <c r="W211" s="64">
        <f t="shared" si="4"/>
        <v>0</v>
      </c>
      <c r="Y211" s="94"/>
      <c r="Z211" s="70" t="s">
        <v>64</v>
      </c>
      <c r="AA211" s="64">
        <f t="shared" ref="AA211:AH211" si="5">AA129+AA47</f>
        <v>0</v>
      </c>
      <c r="AB211" s="64">
        <f t="shared" si="5"/>
        <v>0</v>
      </c>
      <c r="AC211" s="64">
        <f t="shared" si="5"/>
        <v>16168.044081148737</v>
      </c>
      <c r="AD211" s="64">
        <f t="shared" si="5"/>
        <v>0</v>
      </c>
      <c r="AE211" s="64">
        <f t="shared" si="5"/>
        <v>0</v>
      </c>
      <c r="AF211" s="64">
        <f t="shared" si="5"/>
        <v>0</v>
      </c>
      <c r="AG211" s="64">
        <f t="shared" si="5"/>
        <v>0</v>
      </c>
      <c r="AH211" s="64">
        <f t="shared" si="5"/>
        <v>0</v>
      </c>
      <c r="AJ211" s="84"/>
      <c r="AK211" s="85"/>
    </row>
    <row r="212" spans="3:38" ht="14.45" customHeight="1" thickBot="1" x14ac:dyDescent="0.3">
      <c r="C212" s="94"/>
      <c r="D212" s="70" t="s">
        <v>65</v>
      </c>
      <c r="E212" s="64">
        <f t="shared" ref="E212:L212" si="6">E130+E48</f>
        <v>52960.983550974561</v>
      </c>
      <c r="F212" s="64">
        <f t="shared" si="6"/>
        <v>75434.789853727416</v>
      </c>
      <c r="G212" s="64">
        <f t="shared" si="6"/>
        <v>0</v>
      </c>
      <c r="H212" s="64">
        <f t="shared" si="6"/>
        <v>0</v>
      </c>
      <c r="I212" s="64">
        <f t="shared" si="6"/>
        <v>0</v>
      </c>
      <c r="J212" s="64">
        <f t="shared" si="6"/>
        <v>0</v>
      </c>
      <c r="K212" s="64">
        <f t="shared" si="6"/>
        <v>0</v>
      </c>
      <c r="L212" s="64">
        <f t="shared" si="6"/>
        <v>0</v>
      </c>
      <c r="N212" s="94"/>
      <c r="O212" s="70" t="s">
        <v>65</v>
      </c>
      <c r="P212" s="64">
        <f t="shared" ref="P212:W212" si="7">P130+P48</f>
        <v>52607.0034232096</v>
      </c>
      <c r="Q212" s="64">
        <f t="shared" si="7"/>
        <v>74930.599509062755</v>
      </c>
      <c r="R212" s="64">
        <f t="shared" si="7"/>
        <v>0</v>
      </c>
      <c r="S212" s="64">
        <f t="shared" si="7"/>
        <v>0</v>
      </c>
      <c r="T212" s="64">
        <f t="shared" si="7"/>
        <v>0</v>
      </c>
      <c r="U212" s="64">
        <f t="shared" si="7"/>
        <v>0</v>
      </c>
      <c r="V212" s="64">
        <f t="shared" si="7"/>
        <v>0</v>
      </c>
      <c r="W212" s="64">
        <f t="shared" si="7"/>
        <v>0</v>
      </c>
      <c r="Y212" s="94"/>
      <c r="Z212" s="70" t="s">
        <v>65</v>
      </c>
      <c r="AA212" s="64">
        <f t="shared" ref="AA212:AH212" si="8">AA130+AA48</f>
        <v>44829.246473336694</v>
      </c>
      <c r="AB212" s="64">
        <f t="shared" si="8"/>
        <v>63852.378869857239</v>
      </c>
      <c r="AC212" s="64">
        <f t="shared" si="8"/>
        <v>0</v>
      </c>
      <c r="AD212" s="64">
        <f t="shared" si="8"/>
        <v>0</v>
      </c>
      <c r="AE212" s="64">
        <f t="shared" si="8"/>
        <v>0</v>
      </c>
      <c r="AF212" s="64">
        <f t="shared" si="8"/>
        <v>0</v>
      </c>
      <c r="AG212" s="64">
        <f t="shared" si="8"/>
        <v>0</v>
      </c>
      <c r="AH212" s="64">
        <f t="shared" si="8"/>
        <v>0</v>
      </c>
      <c r="AJ212" s="84"/>
      <c r="AK212" s="85"/>
    </row>
    <row r="213" spans="3:38" ht="14.45" customHeight="1" thickBot="1" x14ac:dyDescent="0.3">
      <c r="C213" s="94"/>
      <c r="D213" s="70" t="s">
        <v>66</v>
      </c>
      <c r="E213" s="64">
        <f t="shared" ref="E213:L213" si="9">E131+E49</f>
        <v>0</v>
      </c>
      <c r="F213" s="64">
        <f t="shared" si="9"/>
        <v>494112.02961276623</v>
      </c>
      <c r="G213" s="64">
        <f t="shared" si="9"/>
        <v>412123.8351808156</v>
      </c>
      <c r="H213" s="64">
        <f t="shared" si="9"/>
        <v>0</v>
      </c>
      <c r="I213" s="64">
        <f t="shared" si="9"/>
        <v>0</v>
      </c>
      <c r="J213" s="64">
        <f t="shared" si="9"/>
        <v>0</v>
      </c>
      <c r="K213" s="64">
        <f t="shared" si="9"/>
        <v>0</v>
      </c>
      <c r="L213" s="64">
        <f t="shared" si="9"/>
        <v>0</v>
      </c>
      <c r="N213" s="94"/>
      <c r="O213" s="70" t="s">
        <v>66</v>
      </c>
      <c r="P213" s="64">
        <f t="shared" ref="P213:W213" si="10">P131+P49</f>
        <v>0</v>
      </c>
      <c r="Q213" s="64">
        <f t="shared" si="10"/>
        <v>495106.93258748983</v>
      </c>
      <c r="R213" s="64">
        <f t="shared" si="10"/>
        <v>409564.21929016314</v>
      </c>
      <c r="S213" s="64">
        <f t="shared" si="10"/>
        <v>0</v>
      </c>
      <c r="T213" s="64">
        <f t="shared" si="10"/>
        <v>0</v>
      </c>
      <c r="U213" s="64">
        <f t="shared" si="10"/>
        <v>0</v>
      </c>
      <c r="V213" s="64">
        <f t="shared" si="10"/>
        <v>0</v>
      </c>
      <c r="W213" s="64">
        <f t="shared" si="10"/>
        <v>0</v>
      </c>
      <c r="Y213" s="94"/>
      <c r="Z213" s="70" t="s">
        <v>66</v>
      </c>
      <c r="AA213" s="64">
        <f t="shared" ref="AA213:AH213" si="11">AA131+AA49</f>
        <v>0</v>
      </c>
      <c r="AB213" s="64">
        <f t="shared" si="11"/>
        <v>510704.49777929403</v>
      </c>
      <c r="AC213" s="64">
        <f t="shared" si="11"/>
        <v>353039.49544882576</v>
      </c>
      <c r="AD213" s="64">
        <f t="shared" si="11"/>
        <v>0</v>
      </c>
      <c r="AE213" s="64">
        <f t="shared" si="11"/>
        <v>0</v>
      </c>
      <c r="AF213" s="64">
        <f t="shared" si="11"/>
        <v>0</v>
      </c>
      <c r="AG213" s="64">
        <f t="shared" si="11"/>
        <v>0</v>
      </c>
      <c r="AH213" s="64">
        <f t="shared" si="11"/>
        <v>0</v>
      </c>
      <c r="AJ213" s="84"/>
      <c r="AK213" s="85"/>
    </row>
    <row r="214" spans="3:38" ht="14.45" customHeight="1" thickBot="1" x14ac:dyDescent="0.3">
      <c r="C214" s="94"/>
      <c r="D214" s="70" t="s">
        <v>67</v>
      </c>
      <c r="E214" s="64">
        <f t="shared" ref="E214:L214" si="12">E132+E50</f>
        <v>10055.943304632208</v>
      </c>
      <c r="F214" s="64">
        <f t="shared" si="12"/>
        <v>735104.06870545959</v>
      </c>
      <c r="G214" s="64">
        <f t="shared" si="12"/>
        <v>251983.5442565658</v>
      </c>
      <c r="H214" s="64">
        <f t="shared" si="12"/>
        <v>94702.623440860276</v>
      </c>
      <c r="I214" s="64">
        <f t="shared" si="12"/>
        <v>3113.5060872495064</v>
      </c>
      <c r="J214" s="64">
        <f t="shared" si="12"/>
        <v>0</v>
      </c>
      <c r="K214" s="64">
        <f t="shared" si="12"/>
        <v>0</v>
      </c>
      <c r="L214" s="64">
        <f t="shared" si="12"/>
        <v>0</v>
      </c>
      <c r="N214" s="94"/>
      <c r="O214" s="70" t="s">
        <v>67</v>
      </c>
      <c r="P214" s="64">
        <f t="shared" ref="P214:W214" si="13">P132+P50</f>
        <v>10177.681213112241</v>
      </c>
      <c r="Q214" s="64">
        <f t="shared" si="13"/>
        <v>730556.07866489049</v>
      </c>
      <c r="R214" s="64">
        <f t="shared" si="13"/>
        <v>252383.43585266115</v>
      </c>
      <c r="S214" s="64">
        <f t="shared" si="13"/>
        <v>94069.650929822848</v>
      </c>
      <c r="T214" s="64">
        <f t="shared" si="13"/>
        <v>3151.1983959289923</v>
      </c>
      <c r="U214" s="64">
        <f t="shared" si="13"/>
        <v>0</v>
      </c>
      <c r="V214" s="64">
        <f t="shared" si="13"/>
        <v>0</v>
      </c>
      <c r="W214" s="64">
        <f t="shared" si="13"/>
        <v>0</v>
      </c>
      <c r="Y214" s="94"/>
      <c r="Z214" s="70" t="s">
        <v>67</v>
      </c>
      <c r="AA214" s="64">
        <f t="shared" ref="AA214:AH214" si="14">AA132+AA50</f>
        <v>12577.183153155582</v>
      </c>
      <c r="AB214" s="64">
        <f t="shared" si="14"/>
        <v>630093.9390966706</v>
      </c>
      <c r="AC214" s="64">
        <f t="shared" si="14"/>
        <v>258132.78300496278</v>
      </c>
      <c r="AD214" s="64">
        <f t="shared" si="14"/>
        <v>80161.790118865654</v>
      </c>
      <c r="AE214" s="64">
        <f t="shared" si="14"/>
        <v>3894.1285885893403</v>
      </c>
      <c r="AF214" s="64">
        <f t="shared" si="14"/>
        <v>0</v>
      </c>
      <c r="AG214" s="64">
        <f t="shared" si="14"/>
        <v>0</v>
      </c>
      <c r="AH214" s="64">
        <f t="shared" si="14"/>
        <v>0</v>
      </c>
      <c r="AJ214" s="84"/>
      <c r="AK214" s="85"/>
    </row>
    <row r="215" spans="3:38" ht="14.45" customHeight="1" thickBot="1" x14ac:dyDescent="0.3">
      <c r="C215" s="94"/>
      <c r="D215" s="70" t="s">
        <v>68</v>
      </c>
      <c r="E215" s="64">
        <f t="shared" ref="E215:L215" si="15">E133+E51</f>
        <v>165266.15117069677</v>
      </c>
      <c r="F215" s="64">
        <f t="shared" si="15"/>
        <v>1229995.426204527</v>
      </c>
      <c r="G215" s="64">
        <f t="shared" si="15"/>
        <v>588365.45085562731</v>
      </c>
      <c r="H215" s="64">
        <f t="shared" si="15"/>
        <v>104018.51835477357</v>
      </c>
      <c r="I215" s="64">
        <f t="shared" si="15"/>
        <v>0</v>
      </c>
      <c r="J215" s="64">
        <f t="shared" si="15"/>
        <v>6030.319175656191</v>
      </c>
      <c r="K215" s="64">
        <f t="shared" si="15"/>
        <v>0</v>
      </c>
      <c r="L215" s="64">
        <f t="shared" si="15"/>
        <v>0</v>
      </c>
      <c r="N215" s="94"/>
      <c r="O215" s="70" t="s">
        <v>68</v>
      </c>
      <c r="P215" s="64">
        <f t="shared" ref="P215:W215" si="16">P133+P51</f>
        <v>165234.2658253985</v>
      </c>
      <c r="Q215" s="64">
        <f t="shared" si="16"/>
        <v>1227702.0274994359</v>
      </c>
      <c r="R215" s="64">
        <f t="shared" si="16"/>
        <v>584432.93934428215</v>
      </c>
      <c r="S215" s="64">
        <f t="shared" si="16"/>
        <v>103323.28035222202</v>
      </c>
      <c r="T215" s="64">
        <f t="shared" si="16"/>
        <v>0</v>
      </c>
      <c r="U215" s="64">
        <f t="shared" si="16"/>
        <v>5990.0137846090674</v>
      </c>
      <c r="V215" s="64">
        <f t="shared" si="16"/>
        <v>0</v>
      </c>
      <c r="W215" s="64">
        <f t="shared" si="16"/>
        <v>0</v>
      </c>
      <c r="Y215" s="94"/>
      <c r="Z215" s="70" t="s">
        <v>68</v>
      </c>
      <c r="AA215" s="64">
        <f t="shared" ref="AA215:AH215" si="17">AA133+AA51</f>
        <v>162970.37959903112</v>
      </c>
      <c r="AB215" s="64">
        <f t="shared" si="17"/>
        <v>1168672.3449877133</v>
      </c>
      <c r="AC215" s="64">
        <f t="shared" si="17"/>
        <v>498026.62345604092</v>
      </c>
      <c r="AD215" s="64">
        <f t="shared" si="17"/>
        <v>88047.303589618357</v>
      </c>
      <c r="AE215" s="64">
        <f t="shared" si="17"/>
        <v>0</v>
      </c>
      <c r="AF215" s="64">
        <f t="shared" si="17"/>
        <v>5104.4117105224223</v>
      </c>
      <c r="AG215" s="64">
        <f t="shared" si="17"/>
        <v>0</v>
      </c>
      <c r="AH215" s="64">
        <f t="shared" si="17"/>
        <v>0</v>
      </c>
      <c r="AJ215" s="84"/>
      <c r="AK215" s="85"/>
    </row>
    <row r="216" spans="3:38" ht="14.45" customHeight="1" thickBot="1" x14ac:dyDescent="0.3">
      <c r="C216" s="94"/>
      <c r="D216" s="70" t="s">
        <v>69</v>
      </c>
      <c r="E216" s="64">
        <f t="shared" ref="E216:L216" si="18">E134+E52</f>
        <v>349123.90428373672</v>
      </c>
      <c r="F216" s="64">
        <f t="shared" si="18"/>
        <v>857135.30221928121</v>
      </c>
      <c r="G216" s="64">
        <f t="shared" si="18"/>
        <v>474489.12701624993</v>
      </c>
      <c r="H216" s="64">
        <f t="shared" si="18"/>
        <v>148913.84270031177</v>
      </c>
      <c r="I216" s="64">
        <f t="shared" si="18"/>
        <v>65763.803025109388</v>
      </c>
      <c r="J216" s="64">
        <f t="shared" si="18"/>
        <v>0</v>
      </c>
      <c r="K216" s="64">
        <f t="shared" si="18"/>
        <v>0</v>
      </c>
      <c r="L216" s="64">
        <f t="shared" si="18"/>
        <v>0</v>
      </c>
      <c r="N216" s="94"/>
      <c r="O216" s="70" t="s">
        <v>69</v>
      </c>
      <c r="P216" s="64">
        <f t="shared" ref="P216:W216" si="19">P134+P52</f>
        <v>349755.37699987751</v>
      </c>
      <c r="Q216" s="64">
        <f t="shared" si="19"/>
        <v>861007.67394144787</v>
      </c>
      <c r="R216" s="64">
        <f t="shared" si="19"/>
        <v>474826.6284842866</v>
      </c>
      <c r="S216" s="64">
        <f t="shared" si="19"/>
        <v>147918.53374774495</v>
      </c>
      <c r="T216" s="64">
        <f t="shared" si="19"/>
        <v>65324.251531985545</v>
      </c>
      <c r="U216" s="64">
        <f t="shared" si="19"/>
        <v>0</v>
      </c>
      <c r="V216" s="64">
        <f t="shared" si="19"/>
        <v>0</v>
      </c>
      <c r="W216" s="64">
        <f t="shared" si="19"/>
        <v>0</v>
      </c>
      <c r="Y216" s="94"/>
      <c r="Z216" s="70" t="s">
        <v>69</v>
      </c>
      <c r="AA216" s="64">
        <f t="shared" ref="AA216:AH216" si="20">AA134+AA52</f>
        <v>359309.42015023029</v>
      </c>
      <c r="AB216" s="64">
        <f t="shared" si="20"/>
        <v>932100.4628198453</v>
      </c>
      <c r="AC216" s="64">
        <f t="shared" si="20"/>
        <v>477128.74921926454</v>
      </c>
      <c r="AD216" s="64">
        <f t="shared" si="20"/>
        <v>126049.30856842299</v>
      </c>
      <c r="AE216" s="64">
        <f t="shared" si="20"/>
        <v>55666.295018842109</v>
      </c>
      <c r="AF216" s="64">
        <f t="shared" si="20"/>
        <v>0</v>
      </c>
      <c r="AG216" s="64">
        <f t="shared" si="20"/>
        <v>0</v>
      </c>
      <c r="AH216" s="64">
        <f t="shared" si="20"/>
        <v>0</v>
      </c>
      <c r="AJ216" s="84"/>
      <c r="AK216" s="85"/>
    </row>
    <row r="217" spans="3:38" ht="14.45" customHeight="1" thickBot="1" x14ac:dyDescent="0.3">
      <c r="C217" s="94"/>
      <c r="D217" s="70" t="s">
        <v>70</v>
      </c>
      <c r="E217" s="64">
        <f t="shared" ref="E217:L217" si="21">E135+E53</f>
        <v>53510.23830065447</v>
      </c>
      <c r="F217" s="64">
        <f t="shared" si="21"/>
        <v>688274.92807133286</v>
      </c>
      <c r="G217" s="64">
        <f t="shared" si="21"/>
        <v>2325598.3282261044</v>
      </c>
      <c r="H217" s="64">
        <f t="shared" si="21"/>
        <v>345634.67544030398</v>
      </c>
      <c r="I217" s="64">
        <f t="shared" si="21"/>
        <v>44646.67006749507</v>
      </c>
      <c r="J217" s="64">
        <f t="shared" si="21"/>
        <v>0</v>
      </c>
      <c r="K217" s="64">
        <f t="shared" si="21"/>
        <v>0</v>
      </c>
      <c r="L217" s="64">
        <f t="shared" si="21"/>
        <v>0</v>
      </c>
      <c r="N217" s="94"/>
      <c r="O217" s="70" t="s">
        <v>70</v>
      </c>
      <c r="P217" s="64">
        <f t="shared" ref="P217:W217" si="22">P135+P53</f>
        <v>54158.036751346714</v>
      </c>
      <c r="Q217" s="64">
        <f t="shared" si="22"/>
        <v>688763.56609015632</v>
      </c>
      <c r="R217" s="64">
        <f t="shared" si="22"/>
        <v>2326861.1892165728</v>
      </c>
      <c r="S217" s="64">
        <f t="shared" si="22"/>
        <v>343752.24390484014</v>
      </c>
      <c r="T217" s="64">
        <f t="shared" si="22"/>
        <v>45187.165580443238</v>
      </c>
      <c r="U217" s="64">
        <f t="shared" si="22"/>
        <v>0</v>
      </c>
      <c r="V217" s="64">
        <f t="shared" si="22"/>
        <v>0</v>
      </c>
      <c r="W217" s="64">
        <f t="shared" si="22"/>
        <v>0</v>
      </c>
      <c r="Y217" s="94"/>
      <c r="Z217" s="70" t="s">
        <v>70</v>
      </c>
      <c r="AA217" s="64">
        <f t="shared" ref="AA217:AH217" si="23">AA135+AA53</f>
        <v>66926.398378391314</v>
      </c>
      <c r="AB217" s="64">
        <f t="shared" si="23"/>
        <v>692083.89036600466</v>
      </c>
      <c r="AC217" s="64">
        <f t="shared" si="23"/>
        <v>2330116.4927444449</v>
      </c>
      <c r="AD217" s="64">
        <f t="shared" si="23"/>
        <v>301767.5755025103</v>
      </c>
      <c r="AE217" s="64">
        <f t="shared" si="23"/>
        <v>55840.544204214988</v>
      </c>
      <c r="AF217" s="64">
        <f t="shared" si="23"/>
        <v>0</v>
      </c>
      <c r="AG217" s="64">
        <f t="shared" si="23"/>
        <v>0</v>
      </c>
      <c r="AH217" s="64">
        <f t="shared" si="23"/>
        <v>0</v>
      </c>
      <c r="AJ217" s="84"/>
      <c r="AK217" s="85"/>
    </row>
    <row r="218" spans="3:38" ht="14.45" customHeight="1" thickBot="1" x14ac:dyDescent="0.3">
      <c r="C218" s="94"/>
      <c r="D218" s="70" t="s">
        <v>71</v>
      </c>
      <c r="E218" s="64">
        <f t="shared" ref="E218:L218" si="24">E136+E54</f>
        <v>0</v>
      </c>
      <c r="F218" s="64">
        <f t="shared" si="24"/>
        <v>540076.07214294409</v>
      </c>
      <c r="G218" s="64">
        <f t="shared" si="24"/>
        <v>2540624.6710434649</v>
      </c>
      <c r="H218" s="64">
        <f t="shared" si="24"/>
        <v>265284.74927741557</v>
      </c>
      <c r="I218" s="64">
        <f t="shared" si="24"/>
        <v>217212.45570115963</v>
      </c>
      <c r="J218" s="64">
        <f t="shared" si="24"/>
        <v>0</v>
      </c>
      <c r="K218" s="64">
        <f t="shared" si="24"/>
        <v>0</v>
      </c>
      <c r="L218" s="64">
        <f t="shared" si="24"/>
        <v>0</v>
      </c>
      <c r="N218" s="94"/>
      <c r="O218" s="70" t="s">
        <v>71</v>
      </c>
      <c r="P218" s="64">
        <f t="shared" ref="P218:W218" si="25">P136+P54</f>
        <v>0</v>
      </c>
      <c r="Q218" s="64">
        <f t="shared" si="25"/>
        <v>536466.31673052895</v>
      </c>
      <c r="R218" s="64">
        <f t="shared" si="25"/>
        <v>2545202.4169011358</v>
      </c>
      <c r="S218" s="64">
        <f t="shared" si="25"/>
        <v>266445.21897706005</v>
      </c>
      <c r="T218" s="64">
        <f t="shared" si="25"/>
        <v>215760.65311620137</v>
      </c>
      <c r="U218" s="64">
        <f t="shared" si="25"/>
        <v>0</v>
      </c>
      <c r="V218" s="64">
        <f t="shared" si="25"/>
        <v>0</v>
      </c>
      <c r="W218" s="64">
        <f t="shared" si="25"/>
        <v>0</v>
      </c>
      <c r="Y218" s="94"/>
      <c r="Z218" s="70" t="s">
        <v>71</v>
      </c>
      <c r="AA218" s="64">
        <f t="shared" ref="AA218:AH218" si="26">AA136+AA54</f>
        <v>0</v>
      </c>
      <c r="AB218" s="64">
        <f t="shared" si="26"/>
        <v>457151.6941173214</v>
      </c>
      <c r="AC218" s="64">
        <f t="shared" si="26"/>
        <v>2614368.0773079488</v>
      </c>
      <c r="AD218" s="64">
        <f t="shared" si="26"/>
        <v>287668.25239845115</v>
      </c>
      <c r="AE218" s="64">
        <f t="shared" si="26"/>
        <v>183861.21368636916</v>
      </c>
      <c r="AF218" s="64">
        <f t="shared" si="26"/>
        <v>0</v>
      </c>
      <c r="AG218" s="64">
        <f t="shared" si="26"/>
        <v>0</v>
      </c>
      <c r="AH218" s="64">
        <f t="shared" si="26"/>
        <v>0</v>
      </c>
      <c r="AJ218" s="84"/>
      <c r="AK218" s="85"/>
    </row>
    <row r="219" spans="3:38" ht="14.45" customHeight="1" thickBot="1" x14ac:dyDescent="0.3">
      <c r="C219" s="94"/>
      <c r="D219" s="70" t="s">
        <v>72</v>
      </c>
      <c r="E219" s="64">
        <f t="shared" ref="E219:L219" si="27">E137+E55</f>
        <v>76519.374151907483</v>
      </c>
      <c r="F219" s="64">
        <f t="shared" si="27"/>
        <v>1484584.0596532808</v>
      </c>
      <c r="G219" s="64">
        <f t="shared" si="27"/>
        <v>2747267.1441082433</v>
      </c>
      <c r="H219" s="64">
        <f t="shared" si="27"/>
        <v>560306.95772805356</v>
      </c>
      <c r="I219" s="64">
        <f t="shared" si="27"/>
        <v>93971.666120880109</v>
      </c>
      <c r="J219" s="64">
        <f t="shared" si="27"/>
        <v>32306.340442016779</v>
      </c>
      <c r="K219" s="64">
        <f t="shared" si="27"/>
        <v>0</v>
      </c>
      <c r="L219" s="64">
        <f t="shared" si="27"/>
        <v>0</v>
      </c>
      <c r="N219" s="94"/>
      <c r="O219" s="70" t="s">
        <v>72</v>
      </c>
      <c r="P219" s="64">
        <f t="shared" ref="P219:W219" si="28">P137+P55</f>
        <v>77445.722708702073</v>
      </c>
      <c r="Q219" s="64">
        <f t="shared" si="28"/>
        <v>1498159.6151677717</v>
      </c>
      <c r="R219" s="64">
        <f t="shared" si="28"/>
        <v>2748587.4020632533</v>
      </c>
      <c r="S219" s="64">
        <f t="shared" si="28"/>
        <v>559971.20529477939</v>
      </c>
      <c r="T219" s="64">
        <f t="shared" si="28"/>
        <v>93810.985530077538</v>
      </c>
      <c r="U219" s="64">
        <f t="shared" si="28"/>
        <v>32090.411625168494</v>
      </c>
      <c r="V219" s="64">
        <f t="shared" si="28"/>
        <v>0</v>
      </c>
      <c r="W219" s="64">
        <f t="shared" si="28"/>
        <v>0</v>
      </c>
      <c r="Y219" s="94"/>
      <c r="Z219" s="70" t="s">
        <v>72</v>
      </c>
      <c r="AA219" s="64">
        <f t="shared" ref="AA219:AH219" si="29">AA137+AA55</f>
        <v>95704.416216234691</v>
      </c>
      <c r="AB219" s="64">
        <f t="shared" si="29"/>
        <v>1762201.4315605545</v>
      </c>
      <c r="AC219" s="64">
        <f t="shared" si="29"/>
        <v>2748912.9788841116</v>
      </c>
      <c r="AD219" s="64">
        <f t="shared" si="29"/>
        <v>547625.63472606777</v>
      </c>
      <c r="AE219" s="64">
        <f t="shared" si="29"/>
        <v>89599.304325510398</v>
      </c>
      <c r="AF219" s="64">
        <f t="shared" si="29"/>
        <v>27345.959255699003</v>
      </c>
      <c r="AG219" s="64">
        <f t="shared" si="29"/>
        <v>0</v>
      </c>
      <c r="AH219" s="64">
        <f t="shared" si="29"/>
        <v>0</v>
      </c>
      <c r="AJ219" s="84"/>
      <c r="AK219" s="85"/>
    </row>
    <row r="220" spans="3:38" ht="14.45" customHeight="1" thickBot="1" x14ac:dyDescent="0.3">
      <c r="C220" s="94"/>
      <c r="D220" s="70" t="s">
        <v>73</v>
      </c>
      <c r="E220" s="64">
        <f t="shared" ref="E220:L220" si="30">E138+E56</f>
        <v>250008.13388551184</v>
      </c>
      <c r="F220" s="64">
        <f t="shared" si="30"/>
        <v>468372.17694057059</v>
      </c>
      <c r="G220" s="64">
        <f t="shared" si="30"/>
        <v>1582577.2067681828</v>
      </c>
      <c r="H220" s="64">
        <f t="shared" si="30"/>
        <v>944146.97641266021</v>
      </c>
      <c r="I220" s="64">
        <f t="shared" si="30"/>
        <v>297614.6302518007</v>
      </c>
      <c r="J220" s="64">
        <f t="shared" si="30"/>
        <v>9372.0852828335956</v>
      </c>
      <c r="K220" s="64">
        <f t="shared" si="30"/>
        <v>0</v>
      </c>
      <c r="L220" s="64">
        <f t="shared" si="30"/>
        <v>0</v>
      </c>
      <c r="N220" s="94"/>
      <c r="O220" s="70" t="s">
        <v>73</v>
      </c>
      <c r="P220" s="64">
        <f t="shared" ref="P220:W220" si="31">P138+P56</f>
        <v>251419.85961529688</v>
      </c>
      <c r="Q220" s="64">
        <f t="shared" si="31"/>
        <v>470434.85663908219</v>
      </c>
      <c r="R220" s="64">
        <f t="shared" si="31"/>
        <v>1592328.2337877876</v>
      </c>
      <c r="S220" s="64">
        <f t="shared" si="31"/>
        <v>944974.44807937974</v>
      </c>
      <c r="T220" s="64">
        <f t="shared" si="31"/>
        <v>295625.43636268313</v>
      </c>
      <c r="U220" s="64">
        <f t="shared" si="31"/>
        <v>9309.4442266559217</v>
      </c>
      <c r="V220" s="64">
        <f t="shared" si="31"/>
        <v>0</v>
      </c>
      <c r="W220" s="64">
        <f t="shared" si="31"/>
        <v>0</v>
      </c>
      <c r="Y220" s="94"/>
      <c r="Z220" s="70" t="s">
        <v>73</v>
      </c>
      <c r="AA220" s="64">
        <f t="shared" ref="AA220:AH220" si="32">AA138+AA56</f>
        <v>277946.20612601668</v>
      </c>
      <c r="AB220" s="64">
        <f t="shared" si="32"/>
        <v>508188.55761766073</v>
      </c>
      <c r="AC220" s="64">
        <f t="shared" si="32"/>
        <v>1776955.4278565492</v>
      </c>
      <c r="AD220" s="64">
        <f t="shared" si="32"/>
        <v>952753.64125989121</v>
      </c>
      <c r="AE220" s="64">
        <f t="shared" si="32"/>
        <v>251918.27490868853</v>
      </c>
      <c r="AF220" s="64">
        <f t="shared" si="32"/>
        <v>7933.0762562008258</v>
      </c>
      <c r="AG220" s="64">
        <f t="shared" si="32"/>
        <v>0</v>
      </c>
      <c r="AH220" s="64">
        <f t="shared" si="32"/>
        <v>0</v>
      </c>
      <c r="AJ220" s="84"/>
      <c r="AK220" s="85"/>
    </row>
    <row r="221" spans="3:38" ht="14.45" customHeight="1" thickBot="1" x14ac:dyDescent="0.3">
      <c r="C221" s="94"/>
      <c r="D221" s="70" t="s">
        <v>74</v>
      </c>
      <c r="E221" s="64">
        <f t="shared" ref="E221:L221" si="33">E139+E57</f>
        <v>0</v>
      </c>
      <c r="F221" s="64">
        <f t="shared" si="33"/>
        <v>428439.39613338502</v>
      </c>
      <c r="G221" s="64">
        <f t="shared" si="33"/>
        <v>650006.58346398617</v>
      </c>
      <c r="H221" s="64">
        <f t="shared" si="33"/>
        <v>454567.37892440672</v>
      </c>
      <c r="I221" s="64">
        <f t="shared" si="33"/>
        <v>67476.908406775532</v>
      </c>
      <c r="J221" s="64">
        <f t="shared" si="33"/>
        <v>0</v>
      </c>
      <c r="K221" s="64">
        <f t="shared" si="33"/>
        <v>0</v>
      </c>
      <c r="L221" s="64">
        <f t="shared" si="33"/>
        <v>0</v>
      </c>
      <c r="N221" s="94"/>
      <c r="O221" s="70" t="s">
        <v>74</v>
      </c>
      <c r="P221" s="64">
        <f t="shared" ref="P221:W221" si="34">P139+P57</f>
        <v>0</v>
      </c>
      <c r="Q221" s="64">
        <f t="shared" si="34"/>
        <v>432331.67509488756</v>
      </c>
      <c r="R221" s="64">
        <f t="shared" si="34"/>
        <v>649586.71362668136</v>
      </c>
      <c r="S221" s="64">
        <f t="shared" si="34"/>
        <v>456413.53377318208</v>
      </c>
      <c r="T221" s="64">
        <f t="shared" si="34"/>
        <v>67543.577364990313</v>
      </c>
      <c r="U221" s="64">
        <f t="shared" si="34"/>
        <v>0</v>
      </c>
      <c r="V221" s="64">
        <f t="shared" si="34"/>
        <v>0</v>
      </c>
      <c r="W221" s="64">
        <f t="shared" si="34"/>
        <v>0</v>
      </c>
      <c r="Y221" s="94"/>
      <c r="Z221" s="70" t="s">
        <v>74</v>
      </c>
      <c r="AA221" s="64">
        <f t="shared" ref="AA221:AH221" si="35">AA139+AA57</f>
        <v>0</v>
      </c>
      <c r="AB221" s="64">
        <f t="shared" si="35"/>
        <v>508008.53164981899</v>
      </c>
      <c r="AC221" s="64">
        <f t="shared" si="35"/>
        <v>634641.76557458728</v>
      </c>
      <c r="AD221" s="64">
        <f t="shared" si="35"/>
        <v>489859.69586632965</v>
      </c>
      <c r="AE221" s="64">
        <f t="shared" si="35"/>
        <v>68254.037473900476</v>
      </c>
      <c r="AF221" s="64">
        <f t="shared" si="35"/>
        <v>0</v>
      </c>
      <c r="AG221" s="64">
        <f t="shared" si="35"/>
        <v>0</v>
      </c>
      <c r="AH221" s="64">
        <f t="shared" si="35"/>
        <v>0</v>
      </c>
      <c r="AJ221" s="84"/>
      <c r="AK221" s="85"/>
    </row>
    <row r="222" spans="3:38" ht="14.45" customHeight="1" thickBot="1" x14ac:dyDescent="0.3">
      <c r="C222" s="94"/>
      <c r="D222" s="70" t="s">
        <v>75</v>
      </c>
      <c r="E222" s="64">
        <f t="shared" ref="E222:L222" si="36">E140+E58</f>
        <v>0</v>
      </c>
      <c r="F222" s="64">
        <f t="shared" si="36"/>
        <v>334222.42230910936</v>
      </c>
      <c r="G222" s="64">
        <f t="shared" si="36"/>
        <v>1095835.4082408415</v>
      </c>
      <c r="H222" s="64">
        <f t="shared" si="36"/>
        <v>871391.81487001642</v>
      </c>
      <c r="I222" s="64">
        <f t="shared" si="36"/>
        <v>187191.7831312012</v>
      </c>
      <c r="J222" s="64">
        <f t="shared" si="36"/>
        <v>46567.750124324346</v>
      </c>
      <c r="K222" s="64">
        <f t="shared" si="36"/>
        <v>0</v>
      </c>
      <c r="L222" s="64">
        <f t="shared" si="36"/>
        <v>0</v>
      </c>
      <c r="N222" s="94"/>
      <c r="O222" s="70" t="s">
        <v>75</v>
      </c>
      <c r="P222" s="64">
        <f t="shared" ref="P222:W222" si="37">P140+P58</f>
        <v>0</v>
      </c>
      <c r="Q222" s="64">
        <f t="shared" si="37"/>
        <v>335333.75856697001</v>
      </c>
      <c r="R222" s="64">
        <f t="shared" si="37"/>
        <v>1101683.2271897632</v>
      </c>
      <c r="S222" s="64">
        <f t="shared" si="37"/>
        <v>871779.93857407593</v>
      </c>
      <c r="T222" s="64">
        <f t="shared" si="37"/>
        <v>187880.83916526521</v>
      </c>
      <c r="U222" s="64">
        <f t="shared" si="37"/>
        <v>46751.293823789048</v>
      </c>
      <c r="V222" s="64">
        <f t="shared" si="37"/>
        <v>0</v>
      </c>
      <c r="W222" s="64">
        <f t="shared" si="37"/>
        <v>0</v>
      </c>
      <c r="Y222" s="94"/>
      <c r="Z222" s="70" t="s">
        <v>75</v>
      </c>
      <c r="AA222" s="64">
        <f t="shared" ref="AA222:AH222" si="38">AA140+AA58</f>
        <v>0</v>
      </c>
      <c r="AB222" s="64">
        <f t="shared" si="38"/>
        <v>354877.33962068602</v>
      </c>
      <c r="AC222" s="64">
        <f t="shared" si="38"/>
        <v>1210977.2431515034</v>
      </c>
      <c r="AD222" s="64">
        <f t="shared" si="38"/>
        <v>871254.58125133766</v>
      </c>
      <c r="AE222" s="64">
        <f t="shared" si="38"/>
        <v>200193.48716590714</v>
      </c>
      <c r="AF222" s="64">
        <f t="shared" si="38"/>
        <v>50063.100668420986</v>
      </c>
      <c r="AG222" s="64">
        <f t="shared" si="38"/>
        <v>0</v>
      </c>
      <c r="AH222" s="64">
        <f t="shared" si="38"/>
        <v>0</v>
      </c>
      <c r="AJ222" s="84"/>
      <c r="AK222" s="85"/>
    </row>
    <row r="223" spans="3:38" ht="14.45" customHeight="1" thickBot="1" x14ac:dyDescent="0.3">
      <c r="C223" s="94"/>
      <c r="D223" s="70" t="s">
        <v>76</v>
      </c>
      <c r="E223" s="64">
        <f t="shared" ref="E223:L223" si="39">E141+E59</f>
        <v>0</v>
      </c>
      <c r="F223" s="64">
        <f t="shared" si="39"/>
        <v>169066.9354446936</v>
      </c>
      <c r="G223" s="64">
        <f t="shared" si="39"/>
        <v>238310.17968407442</v>
      </c>
      <c r="H223" s="64">
        <f t="shared" si="39"/>
        <v>313407.24963504967</v>
      </c>
      <c r="I223" s="64">
        <f t="shared" si="39"/>
        <v>81437.794266714001</v>
      </c>
      <c r="J223" s="64">
        <f t="shared" si="39"/>
        <v>35195.461910669459</v>
      </c>
      <c r="K223" s="64">
        <f t="shared" si="39"/>
        <v>0</v>
      </c>
      <c r="L223" s="64">
        <f t="shared" si="39"/>
        <v>0</v>
      </c>
      <c r="N223" s="94"/>
      <c r="O223" s="70" t="s">
        <v>76</v>
      </c>
      <c r="P223" s="64">
        <f t="shared" ref="P223:W223" si="40">P141+P59</f>
        <v>0</v>
      </c>
      <c r="Q223" s="64">
        <f t="shared" si="40"/>
        <v>171113.67084192729</v>
      </c>
      <c r="R223" s="64">
        <f t="shared" si="40"/>
        <v>239400.8456842298</v>
      </c>
      <c r="S223" s="64">
        <f t="shared" si="40"/>
        <v>312911.96383643884</v>
      </c>
      <c r="T223" s="64">
        <f t="shared" si="40"/>
        <v>80893.481097158117</v>
      </c>
      <c r="U223" s="64">
        <f t="shared" si="40"/>
        <v>34960.222810702697</v>
      </c>
      <c r="V223" s="64">
        <f t="shared" si="40"/>
        <v>0</v>
      </c>
      <c r="W223" s="64">
        <f t="shared" si="40"/>
        <v>0</v>
      </c>
      <c r="Y223" s="94"/>
      <c r="Z223" s="70" t="s">
        <v>76</v>
      </c>
      <c r="AA223" s="64">
        <f t="shared" ref="AA223:AH223" si="41">AA141+AA59</f>
        <v>0</v>
      </c>
      <c r="AB223" s="64">
        <f t="shared" si="41"/>
        <v>211455.62855859939</v>
      </c>
      <c r="AC223" s="64">
        <f t="shared" si="41"/>
        <v>259454.60072231764</v>
      </c>
      <c r="AD223" s="64">
        <f t="shared" si="41"/>
        <v>299698.47204659221</v>
      </c>
      <c r="AE223" s="64">
        <f t="shared" si="41"/>
        <v>68933.66978189793</v>
      </c>
      <c r="AF223" s="64">
        <f t="shared" si="41"/>
        <v>29791.479140823118</v>
      </c>
      <c r="AG223" s="64">
        <f t="shared" si="41"/>
        <v>0</v>
      </c>
      <c r="AH223" s="64">
        <f t="shared" si="41"/>
        <v>0</v>
      </c>
      <c r="AJ223" s="84"/>
      <c r="AK223" s="85"/>
    </row>
    <row r="224" spans="3:38" ht="14.45" customHeight="1" thickBot="1" x14ac:dyDescent="0.3">
      <c r="C224" s="94"/>
      <c r="D224" s="70" t="s">
        <v>77</v>
      </c>
      <c r="E224" s="64">
        <f t="shared" ref="E224:L224" si="42">E142+E60</f>
        <v>0</v>
      </c>
      <c r="F224" s="64">
        <f t="shared" si="42"/>
        <v>176221.85580025331</v>
      </c>
      <c r="G224" s="64">
        <f t="shared" si="42"/>
        <v>121188.57816888147</v>
      </c>
      <c r="H224" s="64">
        <f t="shared" si="42"/>
        <v>466753.49022462283</v>
      </c>
      <c r="I224" s="64">
        <f t="shared" si="42"/>
        <v>115172.30658545537</v>
      </c>
      <c r="J224" s="64">
        <f t="shared" si="42"/>
        <v>135722.37317447813</v>
      </c>
      <c r="K224" s="64">
        <f t="shared" si="42"/>
        <v>0</v>
      </c>
      <c r="L224" s="64">
        <f t="shared" si="42"/>
        <v>721.89015626788876</v>
      </c>
      <c r="N224" s="94"/>
      <c r="O224" s="70" t="s">
        <v>77</v>
      </c>
      <c r="P224" s="64">
        <f t="shared" ref="P224:W224" si="43">P142+P60</f>
        <v>0</v>
      </c>
      <c r="Q224" s="64">
        <f t="shared" si="43"/>
        <v>176637.39330456802</v>
      </c>
      <c r="R224" s="64">
        <f t="shared" si="43"/>
        <v>120378.57908073039</v>
      </c>
      <c r="S224" s="64">
        <f t="shared" si="43"/>
        <v>468002.1950720757</v>
      </c>
      <c r="T224" s="64">
        <f t="shared" si="43"/>
        <v>114402.5189971855</v>
      </c>
      <c r="U224" s="64">
        <f t="shared" si="43"/>
        <v>134815.23324285989</v>
      </c>
      <c r="V224" s="64">
        <f t="shared" si="43"/>
        <v>0</v>
      </c>
      <c r="W224" s="64">
        <f t="shared" si="43"/>
        <v>717.06519357621175</v>
      </c>
      <c r="Y224" s="94"/>
      <c r="Z224" s="70" t="s">
        <v>77</v>
      </c>
      <c r="AA224" s="64">
        <f t="shared" ref="AA224:AH224" si="44">AA142+AA60</f>
        <v>0</v>
      </c>
      <c r="AB224" s="64">
        <f t="shared" si="44"/>
        <v>183445.66537120505</v>
      </c>
      <c r="AC224" s="64">
        <f t="shared" si="44"/>
        <v>102581.03751523035</v>
      </c>
      <c r="AD224" s="64">
        <f t="shared" si="44"/>
        <v>489072.9840785861</v>
      </c>
      <c r="AE224" s="64">
        <f t="shared" si="44"/>
        <v>97488.516501069957</v>
      </c>
      <c r="AF224" s="64">
        <f t="shared" si="44"/>
        <v>114883.28409023475</v>
      </c>
      <c r="AG224" s="64">
        <f t="shared" si="44"/>
        <v>0</v>
      </c>
      <c r="AH224" s="64">
        <f t="shared" si="44"/>
        <v>611.04967415986039</v>
      </c>
      <c r="AJ224" s="84"/>
      <c r="AK224" s="85"/>
    </row>
    <row r="225" spans="3:37" ht="14.45" customHeight="1" thickBot="1" x14ac:dyDescent="0.3">
      <c r="C225" s="94"/>
      <c r="D225" s="70" t="s">
        <v>78</v>
      </c>
      <c r="E225" s="64">
        <f t="shared" ref="E225:L225" si="45">E143+E61</f>
        <v>0</v>
      </c>
      <c r="F225" s="64">
        <f t="shared" si="45"/>
        <v>40568.665938674232</v>
      </c>
      <c r="G225" s="64">
        <f t="shared" si="45"/>
        <v>101277.82051174359</v>
      </c>
      <c r="H225" s="64">
        <f t="shared" si="45"/>
        <v>393757.69096594426</v>
      </c>
      <c r="I225" s="64">
        <f t="shared" si="45"/>
        <v>125714.31833737501</v>
      </c>
      <c r="J225" s="64">
        <f t="shared" si="45"/>
        <v>33528.69828305416</v>
      </c>
      <c r="K225" s="64">
        <f t="shared" si="45"/>
        <v>0</v>
      </c>
      <c r="L225" s="64">
        <f t="shared" si="45"/>
        <v>0</v>
      </c>
      <c r="N225" s="94"/>
      <c r="O225" s="70" t="s">
        <v>78</v>
      </c>
      <c r="P225" s="64">
        <f t="shared" ref="P225:W225" si="46">P143+P61</f>
        <v>0</v>
      </c>
      <c r="Q225" s="64">
        <f t="shared" si="46"/>
        <v>40297.513467753743</v>
      </c>
      <c r="R225" s="64">
        <f t="shared" si="46"/>
        <v>102503.89644226682</v>
      </c>
      <c r="S225" s="64">
        <f t="shared" si="46"/>
        <v>398057.89447816939</v>
      </c>
      <c r="T225" s="64">
        <f t="shared" si="46"/>
        <v>125506.57442540658</v>
      </c>
      <c r="U225" s="64">
        <f t="shared" si="46"/>
        <v>33934.598901164929</v>
      </c>
      <c r="V225" s="64">
        <f t="shared" si="46"/>
        <v>0</v>
      </c>
      <c r="W225" s="64">
        <f t="shared" si="46"/>
        <v>0</v>
      </c>
      <c r="Y225" s="94"/>
      <c r="Z225" s="70" t="s">
        <v>78</v>
      </c>
      <c r="AA225" s="64">
        <f t="shared" ref="AA225:AH225" si="47">AA143+AA61</f>
        <v>0</v>
      </c>
      <c r="AB225" s="64">
        <f t="shared" si="47"/>
        <v>34339.670499299486</v>
      </c>
      <c r="AC225" s="64">
        <f t="shared" si="47"/>
        <v>126670.33408410853</v>
      </c>
      <c r="AD225" s="64">
        <f t="shared" si="47"/>
        <v>482441.12925259396</v>
      </c>
      <c r="AE225" s="64">
        <f t="shared" si="47"/>
        <v>120020.20384367596</v>
      </c>
      <c r="AF225" s="64">
        <f t="shared" si="47"/>
        <v>41935.059339347441</v>
      </c>
      <c r="AG225" s="64">
        <f t="shared" si="47"/>
        <v>0</v>
      </c>
      <c r="AH225" s="64">
        <f t="shared" si="47"/>
        <v>0</v>
      </c>
      <c r="AJ225" s="84"/>
      <c r="AK225" s="85"/>
    </row>
    <row r="226" spans="3:37" ht="14.45" customHeight="1" thickBot="1" x14ac:dyDescent="0.3">
      <c r="C226" s="94"/>
      <c r="D226" s="70" t="s">
        <v>79</v>
      </c>
      <c r="E226" s="64">
        <f t="shared" ref="E226:L226" si="48">E144+E62</f>
        <v>0</v>
      </c>
      <c r="F226" s="64">
        <f t="shared" si="48"/>
        <v>234743.42195536726</v>
      </c>
      <c r="G226" s="64">
        <f t="shared" si="48"/>
        <v>0</v>
      </c>
      <c r="H226" s="64">
        <f t="shared" si="48"/>
        <v>115299.81466202049</v>
      </c>
      <c r="I226" s="64">
        <f t="shared" si="48"/>
        <v>147605.85577933339</v>
      </c>
      <c r="J226" s="64">
        <f t="shared" si="48"/>
        <v>74167.38486585817</v>
      </c>
      <c r="K226" s="64">
        <f t="shared" si="48"/>
        <v>0</v>
      </c>
      <c r="L226" s="64">
        <f t="shared" si="48"/>
        <v>0</v>
      </c>
      <c r="N226" s="94"/>
      <c r="O226" s="70" t="s">
        <v>79</v>
      </c>
      <c r="P226" s="64">
        <f t="shared" ref="P226:W226" si="49">P144+P62</f>
        <v>0</v>
      </c>
      <c r="Q226" s="64">
        <f t="shared" si="49"/>
        <v>235434.41172762227</v>
      </c>
      <c r="R226" s="64">
        <f t="shared" si="49"/>
        <v>0</v>
      </c>
      <c r="S226" s="64">
        <f t="shared" si="49"/>
        <v>115530.64457890514</v>
      </c>
      <c r="T226" s="64">
        <f t="shared" si="49"/>
        <v>146619.28913754635</v>
      </c>
      <c r="U226" s="64">
        <f t="shared" si="49"/>
        <v>73671.665590827324</v>
      </c>
      <c r="V226" s="64">
        <f t="shared" si="49"/>
        <v>0</v>
      </c>
      <c r="W226" s="64">
        <f t="shared" si="49"/>
        <v>0</v>
      </c>
      <c r="Y226" s="94"/>
      <c r="Z226" s="70" t="s">
        <v>79</v>
      </c>
      <c r="AA226" s="64">
        <f t="shared" ref="AA226:AH226" si="50">AA144+AA62</f>
        <v>0</v>
      </c>
      <c r="AB226" s="64">
        <f t="shared" si="50"/>
        <v>247323.55818855882</v>
      </c>
      <c r="AC226" s="64">
        <f t="shared" si="50"/>
        <v>0</v>
      </c>
      <c r="AD226" s="64">
        <f t="shared" si="50"/>
        <v>119143.0492456271</v>
      </c>
      <c r="AE226" s="64">
        <f t="shared" si="50"/>
        <v>124942.15261826955</v>
      </c>
      <c r="AF226" s="64">
        <f t="shared" si="50"/>
        <v>62779.573820305217</v>
      </c>
      <c r="AG226" s="64">
        <f t="shared" si="50"/>
        <v>0</v>
      </c>
      <c r="AH226" s="64">
        <f t="shared" si="50"/>
        <v>0</v>
      </c>
      <c r="AJ226" s="84"/>
      <c r="AK226" s="85"/>
    </row>
    <row r="227" spans="3:37" ht="14.45" customHeight="1" thickBot="1" x14ac:dyDescent="0.3">
      <c r="C227" s="94"/>
      <c r="D227" s="70" t="s">
        <v>80</v>
      </c>
      <c r="E227" s="64">
        <f t="shared" ref="E227:L227" si="51">E145+E63</f>
        <v>0</v>
      </c>
      <c r="F227" s="64">
        <f t="shared" si="51"/>
        <v>0</v>
      </c>
      <c r="G227" s="64">
        <f t="shared" si="51"/>
        <v>184836.99080936192</v>
      </c>
      <c r="H227" s="64">
        <f t="shared" si="51"/>
        <v>166052.02597501699</v>
      </c>
      <c r="I227" s="64">
        <f t="shared" si="51"/>
        <v>0</v>
      </c>
      <c r="J227" s="64">
        <f t="shared" si="51"/>
        <v>153072.15403392055</v>
      </c>
      <c r="K227" s="64">
        <f t="shared" si="51"/>
        <v>8185.0637393920179</v>
      </c>
      <c r="L227" s="64">
        <f t="shared" si="51"/>
        <v>0</v>
      </c>
      <c r="N227" s="94"/>
      <c r="O227" s="70" t="s">
        <v>80</v>
      </c>
      <c r="P227" s="64">
        <f t="shared" ref="P227:W227" si="52">P145+P63</f>
        <v>0</v>
      </c>
      <c r="Q227" s="64">
        <f t="shared" si="52"/>
        <v>0</v>
      </c>
      <c r="R227" s="64">
        <f t="shared" si="52"/>
        <v>186006.65944794478</v>
      </c>
      <c r="S227" s="64">
        <f t="shared" si="52"/>
        <v>166252.73811455502</v>
      </c>
      <c r="T227" s="64">
        <f t="shared" si="52"/>
        <v>0</v>
      </c>
      <c r="U227" s="64">
        <f t="shared" si="52"/>
        <v>152924.80554134172</v>
      </c>
      <c r="V227" s="64">
        <f t="shared" si="52"/>
        <v>8130.3564867322248</v>
      </c>
      <c r="W227" s="64">
        <f t="shared" si="52"/>
        <v>0</v>
      </c>
      <c r="Y227" s="94"/>
      <c r="Z227" s="70" t="s">
        <v>80</v>
      </c>
      <c r="AA227" s="64">
        <f t="shared" ref="AA227:AH227" si="53">AA145+AA63</f>
        <v>0</v>
      </c>
      <c r="AB227" s="64">
        <f t="shared" si="53"/>
        <v>0</v>
      </c>
      <c r="AC227" s="64">
        <f t="shared" si="53"/>
        <v>208202.00254316168</v>
      </c>
      <c r="AD227" s="64">
        <f t="shared" si="53"/>
        <v>168752.9301411428</v>
      </c>
      <c r="AE227" s="64">
        <f t="shared" si="53"/>
        <v>0</v>
      </c>
      <c r="AF227" s="64">
        <f t="shared" si="53"/>
        <v>148410.969488651</v>
      </c>
      <c r="AG227" s="64">
        <f t="shared" si="53"/>
        <v>6928.3124136093138</v>
      </c>
      <c r="AH227" s="64">
        <f t="shared" si="53"/>
        <v>0</v>
      </c>
      <c r="AJ227" s="84"/>
      <c r="AK227" s="85"/>
    </row>
    <row r="228" spans="3:37" ht="14.45" customHeight="1" thickBot="1" x14ac:dyDescent="0.3">
      <c r="C228" s="94"/>
      <c r="D228" s="70" t="s">
        <v>81</v>
      </c>
      <c r="E228" s="64">
        <f t="shared" ref="E228:L228" si="54">E146+E64</f>
        <v>0</v>
      </c>
      <c r="F228" s="64">
        <f t="shared" si="54"/>
        <v>0</v>
      </c>
      <c r="G228" s="64">
        <f t="shared" si="54"/>
        <v>0</v>
      </c>
      <c r="H228" s="64">
        <f t="shared" si="54"/>
        <v>0</v>
      </c>
      <c r="I228" s="64">
        <f t="shared" si="54"/>
        <v>34669.457623832095</v>
      </c>
      <c r="J228" s="64">
        <f t="shared" si="54"/>
        <v>77754.98383706194</v>
      </c>
      <c r="K228" s="64">
        <f t="shared" si="54"/>
        <v>0</v>
      </c>
      <c r="L228" s="64">
        <f t="shared" si="54"/>
        <v>0</v>
      </c>
      <c r="N228" s="94"/>
      <c r="O228" s="70" t="s">
        <v>81</v>
      </c>
      <c r="P228" s="64">
        <f t="shared" ref="P228:W228" si="55">P146+P64</f>
        <v>0</v>
      </c>
      <c r="Q228" s="64">
        <f t="shared" si="55"/>
        <v>0</v>
      </c>
      <c r="R228" s="64">
        <f t="shared" si="55"/>
        <v>0</v>
      </c>
      <c r="S228" s="64">
        <f t="shared" si="55"/>
        <v>0</v>
      </c>
      <c r="T228" s="64">
        <f t="shared" si="55"/>
        <v>34437.734226410408</v>
      </c>
      <c r="U228" s="64">
        <f t="shared" si="55"/>
        <v>77235.285801497434</v>
      </c>
      <c r="V228" s="64">
        <f t="shared" si="55"/>
        <v>0</v>
      </c>
      <c r="W228" s="64">
        <f t="shared" si="55"/>
        <v>0</v>
      </c>
      <c r="Y228" s="94"/>
      <c r="Z228" s="70" t="s">
        <v>81</v>
      </c>
      <c r="AA228" s="64">
        <f t="shared" ref="AA228:AH228" si="56">AA146+AA64</f>
        <v>0</v>
      </c>
      <c r="AB228" s="64">
        <f t="shared" si="56"/>
        <v>0</v>
      </c>
      <c r="AC228" s="64">
        <f t="shared" si="56"/>
        <v>0</v>
      </c>
      <c r="AD228" s="64">
        <f t="shared" si="56"/>
        <v>0</v>
      </c>
      <c r="AE228" s="64">
        <f t="shared" si="56"/>
        <v>29346.238621489338</v>
      </c>
      <c r="AF228" s="64">
        <f t="shared" si="56"/>
        <v>65816.325552319147</v>
      </c>
      <c r="AG228" s="64">
        <f t="shared" si="56"/>
        <v>0</v>
      </c>
      <c r="AH228" s="64">
        <f t="shared" si="56"/>
        <v>0</v>
      </c>
      <c r="AJ228" s="84"/>
      <c r="AK228" s="85"/>
    </row>
    <row r="229" spans="3:37" ht="14.45" customHeight="1" thickBot="1" x14ac:dyDescent="0.3">
      <c r="C229" s="94"/>
      <c r="D229" s="70" t="s">
        <v>82</v>
      </c>
      <c r="E229" s="64">
        <f t="shared" ref="E229:L229" si="57">E147+E65</f>
        <v>0</v>
      </c>
      <c r="F229" s="64">
        <f t="shared" si="57"/>
        <v>0</v>
      </c>
      <c r="G229" s="64">
        <f t="shared" si="57"/>
        <v>0</v>
      </c>
      <c r="H229" s="64">
        <f t="shared" si="57"/>
        <v>43849.559146187959</v>
      </c>
      <c r="I229" s="64">
        <f t="shared" si="57"/>
        <v>68056.682245774311</v>
      </c>
      <c r="J229" s="64">
        <f t="shared" si="57"/>
        <v>46282.914289153669</v>
      </c>
      <c r="K229" s="64">
        <f t="shared" si="57"/>
        <v>0</v>
      </c>
      <c r="L229" s="64">
        <f t="shared" si="57"/>
        <v>0</v>
      </c>
      <c r="N229" s="94"/>
      <c r="O229" s="70" t="s">
        <v>82</v>
      </c>
      <c r="P229" s="64">
        <f t="shared" ref="P229:W229" si="58">P147+P65</f>
        <v>0</v>
      </c>
      <c r="Q229" s="64">
        <f t="shared" si="58"/>
        <v>0</v>
      </c>
      <c r="R229" s="64">
        <f t="shared" si="58"/>
        <v>0</v>
      </c>
      <c r="S229" s="64">
        <f t="shared" si="58"/>
        <v>43556.477871855786</v>
      </c>
      <c r="T229" s="64">
        <f t="shared" si="58"/>
        <v>67601.805627906535</v>
      </c>
      <c r="U229" s="64">
        <f t="shared" si="58"/>
        <v>45973.568978418632</v>
      </c>
      <c r="V229" s="64">
        <f t="shared" si="58"/>
        <v>0</v>
      </c>
      <c r="W229" s="64">
        <f t="shared" si="58"/>
        <v>0</v>
      </c>
      <c r="Y229" s="94"/>
      <c r="Z229" s="70" t="s">
        <v>82</v>
      </c>
      <c r="AA229" s="64">
        <f t="shared" ref="AA229:AH229" si="59">AA147+AA65</f>
        <v>0</v>
      </c>
      <c r="AB229" s="64">
        <f t="shared" si="59"/>
        <v>0</v>
      </c>
      <c r="AC229" s="64">
        <f t="shared" si="59"/>
        <v>0</v>
      </c>
      <c r="AD229" s="64">
        <f t="shared" si="59"/>
        <v>37116.808694075757</v>
      </c>
      <c r="AE229" s="64">
        <f t="shared" si="59"/>
        <v>57607.120902822295</v>
      </c>
      <c r="AF229" s="64">
        <f t="shared" si="59"/>
        <v>39176.541541676241</v>
      </c>
      <c r="AG229" s="64">
        <f t="shared" si="59"/>
        <v>0</v>
      </c>
      <c r="AH229" s="64">
        <f t="shared" si="59"/>
        <v>0</v>
      </c>
      <c r="AJ229" s="84"/>
      <c r="AK229" s="85"/>
    </row>
    <row r="230" spans="3:37" ht="14.45" customHeight="1" thickBot="1" x14ac:dyDescent="0.3">
      <c r="C230" s="94"/>
      <c r="D230" s="70" t="s">
        <v>83</v>
      </c>
      <c r="E230" s="64">
        <f t="shared" ref="E230:L230" si="60">E148+E66</f>
        <v>0</v>
      </c>
      <c r="F230" s="64">
        <f t="shared" si="60"/>
        <v>0</v>
      </c>
      <c r="G230" s="64">
        <f t="shared" si="60"/>
        <v>0</v>
      </c>
      <c r="H230" s="64">
        <f t="shared" si="60"/>
        <v>0</v>
      </c>
      <c r="I230" s="64">
        <f t="shared" si="60"/>
        <v>25533.059721747584</v>
      </c>
      <c r="J230" s="64">
        <f t="shared" si="60"/>
        <v>109552.48927163368</v>
      </c>
      <c r="K230" s="64">
        <f t="shared" si="60"/>
        <v>0</v>
      </c>
      <c r="L230" s="64">
        <f t="shared" si="60"/>
        <v>0</v>
      </c>
      <c r="N230" s="94"/>
      <c r="O230" s="70" t="s">
        <v>83</v>
      </c>
      <c r="P230" s="64">
        <f t="shared" ref="P230:W230" si="61">P148+P66</f>
        <v>0</v>
      </c>
      <c r="Q230" s="64">
        <f t="shared" si="61"/>
        <v>0</v>
      </c>
      <c r="R230" s="64">
        <f t="shared" si="61"/>
        <v>0</v>
      </c>
      <c r="S230" s="64">
        <f t="shared" si="61"/>
        <v>0</v>
      </c>
      <c r="T230" s="64">
        <f t="shared" si="61"/>
        <v>25362.402095386937</v>
      </c>
      <c r="U230" s="64">
        <f t="shared" si="61"/>
        <v>108820.26336589654</v>
      </c>
      <c r="V230" s="64">
        <f t="shared" si="61"/>
        <v>0</v>
      </c>
      <c r="W230" s="64">
        <f t="shared" si="61"/>
        <v>0</v>
      </c>
      <c r="Y230" s="94"/>
      <c r="Z230" s="70" t="s">
        <v>83</v>
      </c>
      <c r="AA230" s="64">
        <f t="shared" ref="AA230:AH230" si="62">AA148+AA66</f>
        <v>0</v>
      </c>
      <c r="AB230" s="64">
        <f t="shared" si="62"/>
        <v>0</v>
      </c>
      <c r="AC230" s="64">
        <f t="shared" si="62"/>
        <v>0</v>
      </c>
      <c r="AD230" s="64">
        <f t="shared" si="62"/>
        <v>0</v>
      </c>
      <c r="AE230" s="64">
        <f t="shared" si="62"/>
        <v>21612.661826473675</v>
      </c>
      <c r="AF230" s="64">
        <f t="shared" si="62"/>
        <v>92731.577362015742</v>
      </c>
      <c r="AG230" s="64">
        <f t="shared" si="62"/>
        <v>0</v>
      </c>
      <c r="AH230" s="64">
        <f t="shared" si="62"/>
        <v>0</v>
      </c>
      <c r="AJ230" s="84"/>
      <c r="AK230" s="85"/>
    </row>
    <row r="231" spans="3:37" ht="14.45" customHeight="1" thickBot="1" x14ac:dyDescent="0.3">
      <c r="C231" s="94"/>
      <c r="D231" s="70" t="s">
        <v>108</v>
      </c>
      <c r="E231" s="64">
        <f t="shared" ref="E231:L231" si="63">E149+E67</f>
        <v>0</v>
      </c>
      <c r="F231" s="64">
        <f t="shared" si="63"/>
        <v>0</v>
      </c>
      <c r="G231" s="64">
        <f t="shared" si="63"/>
        <v>0</v>
      </c>
      <c r="H231" s="64">
        <f t="shared" si="63"/>
        <v>0</v>
      </c>
      <c r="I231" s="64">
        <f t="shared" si="63"/>
        <v>137446.17921235939</v>
      </c>
      <c r="J231" s="64">
        <f t="shared" si="63"/>
        <v>161077.80272443756</v>
      </c>
      <c r="K231" s="64">
        <f t="shared" si="63"/>
        <v>0</v>
      </c>
      <c r="L231" s="64">
        <f t="shared" si="63"/>
        <v>0</v>
      </c>
      <c r="N231" s="94"/>
      <c r="O231" s="70" t="s">
        <v>108</v>
      </c>
      <c r="P231" s="64">
        <f t="shared" ref="P231:W231" si="64">P149+P67</f>
        <v>0</v>
      </c>
      <c r="Q231" s="64">
        <f t="shared" si="64"/>
        <v>0</v>
      </c>
      <c r="R231" s="64">
        <f t="shared" si="64"/>
        <v>0</v>
      </c>
      <c r="S231" s="64">
        <f t="shared" si="64"/>
        <v>0</v>
      </c>
      <c r="T231" s="64">
        <f t="shared" si="64"/>
        <v>138576.26826203259</v>
      </c>
      <c r="U231" s="64">
        <f t="shared" si="64"/>
        <v>160729.35439893993</v>
      </c>
      <c r="V231" s="64">
        <f t="shared" si="64"/>
        <v>0</v>
      </c>
      <c r="W231" s="64">
        <f t="shared" si="64"/>
        <v>0</v>
      </c>
      <c r="Y231" s="94"/>
      <c r="Z231" s="70" t="s">
        <v>108</v>
      </c>
      <c r="AA231" s="64">
        <f t="shared" ref="AA231:AH231" si="65">AA149+AA67</f>
        <v>0</v>
      </c>
      <c r="AB231" s="64">
        <f t="shared" si="65"/>
        <v>0</v>
      </c>
      <c r="AC231" s="64">
        <f t="shared" si="65"/>
        <v>0</v>
      </c>
      <c r="AD231" s="64">
        <f t="shared" si="65"/>
        <v>0</v>
      </c>
      <c r="AE231" s="64">
        <f t="shared" si="65"/>
        <v>160421.24246130048</v>
      </c>
      <c r="AF231" s="64">
        <f t="shared" si="65"/>
        <v>152011.98084018755</v>
      </c>
      <c r="AG231" s="64">
        <f t="shared" si="65"/>
        <v>0</v>
      </c>
      <c r="AH231" s="64">
        <f t="shared" si="65"/>
        <v>0</v>
      </c>
      <c r="AJ231" s="84"/>
      <c r="AK231" s="85"/>
    </row>
    <row r="232" spans="3:37" ht="14.45" customHeight="1" thickBot="1" x14ac:dyDescent="0.3">
      <c r="C232" s="94"/>
      <c r="D232" s="70" t="s">
        <v>109</v>
      </c>
      <c r="E232" s="64">
        <f t="shared" ref="E232:L232" si="66">E150+E68</f>
        <v>0</v>
      </c>
      <c r="F232" s="64">
        <f t="shared" si="66"/>
        <v>0</v>
      </c>
      <c r="G232" s="64">
        <f t="shared" si="66"/>
        <v>0</v>
      </c>
      <c r="H232" s="64">
        <f t="shared" si="66"/>
        <v>0</v>
      </c>
      <c r="I232" s="64">
        <f t="shared" si="66"/>
        <v>49218.861065239937</v>
      </c>
      <c r="J232" s="64">
        <f t="shared" si="66"/>
        <v>43229.904244483419</v>
      </c>
      <c r="K232" s="64">
        <f t="shared" si="66"/>
        <v>0</v>
      </c>
      <c r="L232" s="64">
        <f t="shared" si="66"/>
        <v>0</v>
      </c>
      <c r="N232" s="94"/>
      <c r="O232" s="70" t="s">
        <v>109</v>
      </c>
      <c r="P232" s="64">
        <f t="shared" ref="P232:W232" si="67">P150+P68</f>
        <v>0</v>
      </c>
      <c r="Q232" s="64">
        <f t="shared" si="67"/>
        <v>0</v>
      </c>
      <c r="R232" s="64">
        <f t="shared" si="67"/>
        <v>0</v>
      </c>
      <c r="S232" s="64">
        <f t="shared" si="67"/>
        <v>0</v>
      </c>
      <c r="T232" s="64">
        <f t="shared" si="67"/>
        <v>48889.892500833448</v>
      </c>
      <c r="U232" s="64">
        <f t="shared" si="67"/>
        <v>42940.964613802265</v>
      </c>
      <c r="V232" s="64">
        <f t="shared" si="67"/>
        <v>0</v>
      </c>
      <c r="W232" s="64">
        <f t="shared" si="67"/>
        <v>0</v>
      </c>
      <c r="Y232" s="94"/>
      <c r="Z232" s="70" t="s">
        <v>109</v>
      </c>
      <c r="AA232" s="64">
        <f t="shared" ref="AA232:AH232" si="68">AA150+AA68</f>
        <v>0</v>
      </c>
      <c r="AB232" s="64">
        <f t="shared" si="68"/>
        <v>0</v>
      </c>
      <c r="AC232" s="64">
        <f t="shared" si="68"/>
        <v>0</v>
      </c>
      <c r="AD232" s="64">
        <f t="shared" si="68"/>
        <v>0</v>
      </c>
      <c r="AE232" s="64">
        <f t="shared" si="68"/>
        <v>41661.697081340448</v>
      </c>
      <c r="AF232" s="64">
        <f t="shared" si="68"/>
        <v>36592.296865661781</v>
      </c>
      <c r="AG232" s="64">
        <f t="shared" si="68"/>
        <v>0</v>
      </c>
      <c r="AH232" s="64">
        <f t="shared" si="68"/>
        <v>0</v>
      </c>
      <c r="AJ232" s="84"/>
      <c r="AK232" s="85"/>
    </row>
    <row r="233" spans="3:37" ht="14.45" customHeight="1" thickBot="1" x14ac:dyDescent="0.3">
      <c r="C233" s="94"/>
      <c r="D233" s="70" t="s">
        <v>110</v>
      </c>
      <c r="E233" s="64">
        <f t="shared" ref="E233:L233" si="69">E151+E69</f>
        <v>0</v>
      </c>
      <c r="F233" s="64">
        <f t="shared" si="69"/>
        <v>0</v>
      </c>
      <c r="G233" s="64">
        <f t="shared" si="69"/>
        <v>0</v>
      </c>
      <c r="H233" s="64">
        <f t="shared" si="69"/>
        <v>0</v>
      </c>
      <c r="I233" s="64">
        <f t="shared" si="69"/>
        <v>0</v>
      </c>
      <c r="J233" s="64">
        <f t="shared" si="69"/>
        <v>17019.438408529859</v>
      </c>
      <c r="K233" s="64">
        <f t="shared" si="69"/>
        <v>0</v>
      </c>
      <c r="L233" s="64">
        <f t="shared" si="69"/>
        <v>0</v>
      </c>
      <c r="N233" s="94"/>
      <c r="O233" s="70" t="s">
        <v>110</v>
      </c>
      <c r="P233" s="64">
        <f t="shared" ref="P233:W233" si="70">P151+P69</f>
        <v>0</v>
      </c>
      <c r="Q233" s="64">
        <f t="shared" si="70"/>
        <v>0</v>
      </c>
      <c r="R233" s="64">
        <f t="shared" si="70"/>
        <v>0</v>
      </c>
      <c r="S233" s="64">
        <f t="shared" si="70"/>
        <v>0</v>
      </c>
      <c r="T233" s="64">
        <f t="shared" si="70"/>
        <v>0</v>
      </c>
      <c r="U233" s="64">
        <f t="shared" si="70"/>
        <v>16905.684044875703</v>
      </c>
      <c r="V233" s="64">
        <f t="shared" si="70"/>
        <v>0</v>
      </c>
      <c r="W233" s="64">
        <f t="shared" si="70"/>
        <v>0</v>
      </c>
      <c r="Y233" s="94"/>
      <c r="Z233" s="70" t="s">
        <v>110</v>
      </c>
      <c r="AA233" s="64">
        <f t="shared" ref="AA233:AH233" si="71">AA151+AA69</f>
        <v>0</v>
      </c>
      <c r="AB233" s="64">
        <f t="shared" si="71"/>
        <v>0</v>
      </c>
      <c r="AC233" s="64">
        <f t="shared" si="71"/>
        <v>0</v>
      </c>
      <c r="AD233" s="64">
        <f t="shared" si="71"/>
        <v>0</v>
      </c>
      <c r="AE233" s="64">
        <f t="shared" si="71"/>
        <v>0</v>
      </c>
      <c r="AF233" s="64">
        <f t="shared" si="71"/>
        <v>14406.239236841335</v>
      </c>
      <c r="AG233" s="64">
        <f t="shared" si="71"/>
        <v>0</v>
      </c>
      <c r="AH233" s="64">
        <f t="shared" si="71"/>
        <v>0</v>
      </c>
      <c r="AJ233" s="84"/>
      <c r="AK233" s="85"/>
    </row>
    <row r="234" spans="3:37" ht="14.45" customHeight="1" thickBot="1" x14ac:dyDescent="0.3">
      <c r="C234" s="94"/>
      <c r="D234" s="70" t="s">
        <v>111</v>
      </c>
      <c r="E234" s="64">
        <f t="shared" ref="E234:L234" si="72">E152+E70</f>
        <v>0</v>
      </c>
      <c r="F234" s="64">
        <f t="shared" si="72"/>
        <v>0</v>
      </c>
      <c r="G234" s="64">
        <f t="shared" si="72"/>
        <v>0</v>
      </c>
      <c r="H234" s="64">
        <f t="shared" si="72"/>
        <v>0</v>
      </c>
      <c r="I234" s="64">
        <f t="shared" si="72"/>
        <v>0</v>
      </c>
      <c r="J234" s="64">
        <f t="shared" si="72"/>
        <v>279.39100102043693</v>
      </c>
      <c r="K234" s="64">
        <f t="shared" si="72"/>
        <v>0</v>
      </c>
      <c r="L234" s="64">
        <f t="shared" si="72"/>
        <v>0</v>
      </c>
      <c r="N234" s="94"/>
      <c r="O234" s="70" t="s">
        <v>111</v>
      </c>
      <c r="P234" s="64">
        <f t="shared" ref="P234:W234" si="73">P152+P70</f>
        <v>0</v>
      </c>
      <c r="Q234" s="64">
        <f t="shared" si="73"/>
        <v>0</v>
      </c>
      <c r="R234" s="64">
        <f t="shared" si="73"/>
        <v>0</v>
      </c>
      <c r="S234" s="64">
        <f t="shared" si="73"/>
        <v>0</v>
      </c>
      <c r="T234" s="64">
        <f t="shared" si="73"/>
        <v>0</v>
      </c>
      <c r="U234" s="64">
        <f t="shared" si="73"/>
        <v>277.5236100543608</v>
      </c>
      <c r="V234" s="64">
        <f t="shared" si="73"/>
        <v>0</v>
      </c>
      <c r="W234" s="64">
        <f t="shared" si="73"/>
        <v>0</v>
      </c>
      <c r="Y234" s="94"/>
      <c r="Z234" s="70" t="s">
        <v>111</v>
      </c>
      <c r="AA234" s="64">
        <f t="shared" ref="AA234:AH234" si="74">AA152+AA70</f>
        <v>0</v>
      </c>
      <c r="AB234" s="64">
        <f t="shared" si="74"/>
        <v>0</v>
      </c>
      <c r="AC234" s="64">
        <f t="shared" si="74"/>
        <v>0</v>
      </c>
      <c r="AD234" s="64">
        <f t="shared" si="74"/>
        <v>0</v>
      </c>
      <c r="AE234" s="64">
        <f t="shared" si="74"/>
        <v>0</v>
      </c>
      <c r="AF234" s="64">
        <f t="shared" si="74"/>
        <v>236.49273875592431</v>
      </c>
      <c r="AG234" s="64">
        <f t="shared" si="74"/>
        <v>0</v>
      </c>
      <c r="AH234" s="64">
        <f t="shared" si="74"/>
        <v>0</v>
      </c>
      <c r="AJ234" s="84"/>
      <c r="AK234" s="85"/>
    </row>
    <row r="235" spans="3:37" ht="14.45" customHeight="1" thickBot="1" x14ac:dyDescent="0.3">
      <c r="C235" s="94"/>
      <c r="D235" s="70" t="s">
        <v>112</v>
      </c>
      <c r="E235" s="64">
        <f t="shared" ref="E235:L235" si="75">E153+E71</f>
        <v>0</v>
      </c>
      <c r="F235" s="64">
        <f t="shared" si="75"/>
        <v>0</v>
      </c>
      <c r="G235" s="64">
        <f t="shared" si="75"/>
        <v>0</v>
      </c>
      <c r="H235" s="64">
        <f t="shared" si="75"/>
        <v>0</v>
      </c>
      <c r="I235" s="64">
        <f t="shared" si="75"/>
        <v>0</v>
      </c>
      <c r="J235" s="64">
        <f t="shared" si="75"/>
        <v>0</v>
      </c>
      <c r="K235" s="64">
        <f t="shared" si="75"/>
        <v>0</v>
      </c>
      <c r="L235" s="64">
        <f t="shared" si="75"/>
        <v>0</v>
      </c>
      <c r="N235" s="94"/>
      <c r="O235" s="70" t="s">
        <v>112</v>
      </c>
      <c r="P235" s="64">
        <f t="shared" ref="P235:W235" si="76">P153+P71</f>
        <v>0</v>
      </c>
      <c r="Q235" s="64">
        <f t="shared" si="76"/>
        <v>0</v>
      </c>
      <c r="R235" s="64">
        <f t="shared" si="76"/>
        <v>0</v>
      </c>
      <c r="S235" s="64">
        <f t="shared" si="76"/>
        <v>0</v>
      </c>
      <c r="T235" s="64">
        <f t="shared" si="76"/>
        <v>0</v>
      </c>
      <c r="U235" s="64">
        <f t="shared" si="76"/>
        <v>0</v>
      </c>
      <c r="V235" s="64">
        <f t="shared" si="76"/>
        <v>0</v>
      </c>
      <c r="W235" s="64">
        <f t="shared" si="76"/>
        <v>0</v>
      </c>
      <c r="Y235" s="94"/>
      <c r="Z235" s="70" t="s">
        <v>112</v>
      </c>
      <c r="AA235" s="64">
        <f t="shared" ref="AA235:AH235" si="77">AA153+AA71</f>
        <v>0</v>
      </c>
      <c r="AB235" s="64">
        <f t="shared" si="77"/>
        <v>0</v>
      </c>
      <c r="AC235" s="64">
        <f t="shared" si="77"/>
        <v>0</v>
      </c>
      <c r="AD235" s="64">
        <f t="shared" si="77"/>
        <v>0</v>
      </c>
      <c r="AE235" s="64">
        <f t="shared" si="77"/>
        <v>0</v>
      </c>
      <c r="AF235" s="64">
        <f t="shared" si="77"/>
        <v>0</v>
      </c>
      <c r="AG235" s="64">
        <f t="shared" si="77"/>
        <v>0</v>
      </c>
      <c r="AH235" s="64">
        <f t="shared" si="77"/>
        <v>0</v>
      </c>
      <c r="AJ235" s="84"/>
      <c r="AK235" s="85"/>
    </row>
    <row r="236" spans="3:37" ht="14.45" customHeight="1" thickBot="1" x14ac:dyDescent="0.3">
      <c r="C236" s="94"/>
      <c r="D236" s="70" t="s">
        <v>113</v>
      </c>
      <c r="E236" s="64">
        <f t="shared" ref="E236:L236" si="78">E154+E72</f>
        <v>0</v>
      </c>
      <c r="F236" s="64">
        <f t="shared" si="78"/>
        <v>0</v>
      </c>
      <c r="G236" s="64">
        <f t="shared" si="78"/>
        <v>0</v>
      </c>
      <c r="H236" s="64">
        <f t="shared" si="78"/>
        <v>0</v>
      </c>
      <c r="I236" s="64">
        <f t="shared" si="78"/>
        <v>0</v>
      </c>
      <c r="J236" s="64">
        <f t="shared" si="78"/>
        <v>0</v>
      </c>
      <c r="K236" s="64">
        <f t="shared" si="78"/>
        <v>0</v>
      </c>
      <c r="L236" s="64">
        <f t="shared" si="78"/>
        <v>0</v>
      </c>
      <c r="N236" s="94"/>
      <c r="O236" s="70" t="s">
        <v>113</v>
      </c>
      <c r="P236" s="64">
        <f t="shared" ref="P236:W236" si="79">P154+P72</f>
        <v>0</v>
      </c>
      <c r="Q236" s="64">
        <f t="shared" si="79"/>
        <v>0</v>
      </c>
      <c r="R236" s="64">
        <f t="shared" si="79"/>
        <v>0</v>
      </c>
      <c r="S236" s="64">
        <f t="shared" si="79"/>
        <v>0</v>
      </c>
      <c r="T236" s="64">
        <f t="shared" si="79"/>
        <v>0</v>
      </c>
      <c r="U236" s="64">
        <f t="shared" si="79"/>
        <v>0</v>
      </c>
      <c r="V236" s="64">
        <f t="shared" si="79"/>
        <v>0</v>
      </c>
      <c r="W236" s="64">
        <f t="shared" si="79"/>
        <v>0</v>
      </c>
      <c r="Y236" s="94"/>
      <c r="Z236" s="70" t="s">
        <v>113</v>
      </c>
      <c r="AA236" s="64">
        <f t="shared" ref="AA236:AH236" si="80">AA154+AA72</f>
        <v>0</v>
      </c>
      <c r="AB236" s="64">
        <f t="shared" si="80"/>
        <v>0</v>
      </c>
      <c r="AC236" s="64">
        <f t="shared" si="80"/>
        <v>0</v>
      </c>
      <c r="AD236" s="64">
        <f t="shared" si="80"/>
        <v>0</v>
      </c>
      <c r="AE236" s="64">
        <f t="shared" si="80"/>
        <v>0</v>
      </c>
      <c r="AF236" s="64">
        <f t="shared" si="80"/>
        <v>0</v>
      </c>
      <c r="AG236" s="64">
        <f t="shared" si="80"/>
        <v>0</v>
      </c>
      <c r="AH236" s="64">
        <f t="shared" si="80"/>
        <v>0</v>
      </c>
      <c r="AJ236" s="84"/>
      <c r="AK236" s="85"/>
    </row>
    <row r="237" spans="3:37" ht="14.45" customHeight="1" thickBot="1" x14ac:dyDescent="0.3">
      <c r="C237" s="94"/>
      <c r="D237" s="70" t="s">
        <v>114</v>
      </c>
      <c r="E237" s="64">
        <f t="shared" ref="E237:L237" si="81">E155+E73</f>
        <v>0</v>
      </c>
      <c r="F237" s="64">
        <f t="shared" si="81"/>
        <v>0</v>
      </c>
      <c r="G237" s="64">
        <f t="shared" si="81"/>
        <v>0</v>
      </c>
      <c r="H237" s="64">
        <f t="shared" si="81"/>
        <v>0</v>
      </c>
      <c r="I237" s="64">
        <f t="shared" si="81"/>
        <v>0</v>
      </c>
      <c r="J237" s="64">
        <f t="shared" si="81"/>
        <v>11375.428019200806</v>
      </c>
      <c r="K237" s="64">
        <f t="shared" si="81"/>
        <v>0</v>
      </c>
      <c r="L237" s="64">
        <f t="shared" si="81"/>
        <v>0</v>
      </c>
      <c r="N237" s="94"/>
      <c r="O237" s="70" t="s">
        <v>114</v>
      </c>
      <c r="P237" s="64">
        <f t="shared" ref="P237:W237" si="82">P155+P73</f>
        <v>0</v>
      </c>
      <c r="Q237" s="64">
        <f t="shared" si="82"/>
        <v>0</v>
      </c>
      <c r="R237" s="64">
        <f t="shared" si="82"/>
        <v>0</v>
      </c>
      <c r="S237" s="64">
        <f t="shared" si="82"/>
        <v>0</v>
      </c>
      <c r="T237" s="64">
        <f t="shared" si="82"/>
        <v>0</v>
      </c>
      <c r="U237" s="64">
        <f t="shared" si="82"/>
        <v>11299.397039531743</v>
      </c>
      <c r="V237" s="64">
        <f t="shared" si="82"/>
        <v>0</v>
      </c>
      <c r="W237" s="64">
        <f t="shared" si="82"/>
        <v>0</v>
      </c>
      <c r="Y237" s="94"/>
      <c r="Z237" s="70" t="s">
        <v>114</v>
      </c>
      <c r="AA237" s="64">
        <f t="shared" ref="AA237:AH237" si="83">AA155+AA73</f>
        <v>0</v>
      </c>
      <c r="AB237" s="64">
        <f t="shared" si="83"/>
        <v>0</v>
      </c>
      <c r="AC237" s="64">
        <f t="shared" si="83"/>
        <v>0</v>
      </c>
      <c r="AD237" s="64">
        <f t="shared" si="83"/>
        <v>0</v>
      </c>
      <c r="AE237" s="64">
        <f t="shared" si="83"/>
        <v>0</v>
      </c>
      <c r="AF237" s="64">
        <f t="shared" si="83"/>
        <v>9628.8216762747288</v>
      </c>
      <c r="AG237" s="64">
        <f t="shared" si="83"/>
        <v>0</v>
      </c>
      <c r="AH237" s="64">
        <f t="shared" si="83"/>
        <v>0</v>
      </c>
      <c r="AJ237" s="84"/>
      <c r="AK237" s="85"/>
    </row>
    <row r="238" spans="3:37" ht="14.45" customHeight="1" thickBot="1" x14ac:dyDescent="0.3">
      <c r="C238" s="94"/>
      <c r="D238" s="70" t="s">
        <v>115</v>
      </c>
      <c r="E238" s="64">
        <f t="shared" ref="E238:L238" si="84">E156+E74</f>
        <v>0</v>
      </c>
      <c r="F238" s="64">
        <f t="shared" si="84"/>
        <v>0</v>
      </c>
      <c r="G238" s="64">
        <f t="shared" si="84"/>
        <v>0</v>
      </c>
      <c r="H238" s="64">
        <f t="shared" si="84"/>
        <v>0</v>
      </c>
      <c r="I238" s="64">
        <f t="shared" si="84"/>
        <v>0</v>
      </c>
      <c r="J238" s="64">
        <f t="shared" si="84"/>
        <v>39501.829350978871</v>
      </c>
      <c r="K238" s="64">
        <f t="shared" si="84"/>
        <v>0</v>
      </c>
      <c r="L238" s="64">
        <f t="shared" si="84"/>
        <v>0</v>
      </c>
      <c r="N238" s="94"/>
      <c r="O238" s="70" t="s">
        <v>115</v>
      </c>
      <c r="P238" s="64">
        <f t="shared" ref="P238:W238" si="85">P156+P74</f>
        <v>0</v>
      </c>
      <c r="Q238" s="64">
        <f t="shared" si="85"/>
        <v>0</v>
      </c>
      <c r="R238" s="64">
        <f t="shared" si="85"/>
        <v>0</v>
      </c>
      <c r="S238" s="64">
        <f t="shared" si="85"/>
        <v>0</v>
      </c>
      <c r="T238" s="64">
        <f t="shared" si="85"/>
        <v>0</v>
      </c>
      <c r="U238" s="64">
        <f t="shared" si="85"/>
        <v>39237.807392490307</v>
      </c>
      <c r="V238" s="64">
        <f t="shared" si="85"/>
        <v>0</v>
      </c>
      <c r="W238" s="64">
        <f t="shared" si="85"/>
        <v>0</v>
      </c>
      <c r="Y238" s="94"/>
      <c r="Z238" s="70" t="s">
        <v>115</v>
      </c>
      <c r="AA238" s="64">
        <f t="shared" ref="AA238:AH238" si="86">AA156+AA74</f>
        <v>0</v>
      </c>
      <c r="AB238" s="64">
        <f t="shared" si="86"/>
        <v>0</v>
      </c>
      <c r="AC238" s="64">
        <f t="shared" si="86"/>
        <v>0</v>
      </c>
      <c r="AD238" s="64">
        <f t="shared" si="86"/>
        <v>0</v>
      </c>
      <c r="AE238" s="64">
        <f t="shared" si="86"/>
        <v>0</v>
      </c>
      <c r="AF238" s="64">
        <f t="shared" si="86"/>
        <v>33436.63817002756</v>
      </c>
      <c r="AG238" s="64">
        <f t="shared" si="86"/>
        <v>0</v>
      </c>
      <c r="AH238" s="64">
        <f t="shared" si="86"/>
        <v>0</v>
      </c>
      <c r="AJ238" s="84"/>
      <c r="AK238" s="85"/>
    </row>
    <row r="239" spans="3:37" ht="14.45" customHeight="1" thickBot="1" x14ac:dyDescent="0.3">
      <c r="C239" s="94"/>
      <c r="D239" s="70" t="s">
        <v>116</v>
      </c>
      <c r="E239" s="64">
        <f t="shared" ref="E239:L239" si="87">E157+E75</f>
        <v>0</v>
      </c>
      <c r="F239" s="64">
        <f t="shared" si="87"/>
        <v>0</v>
      </c>
      <c r="G239" s="64">
        <f t="shared" si="87"/>
        <v>0</v>
      </c>
      <c r="H239" s="64">
        <f t="shared" si="87"/>
        <v>0</v>
      </c>
      <c r="I239" s="64">
        <f t="shared" si="87"/>
        <v>0</v>
      </c>
      <c r="J239" s="64">
        <f t="shared" si="87"/>
        <v>0</v>
      </c>
      <c r="K239" s="64">
        <f t="shared" si="87"/>
        <v>0</v>
      </c>
      <c r="L239" s="64">
        <f t="shared" si="87"/>
        <v>0</v>
      </c>
      <c r="N239" s="94"/>
      <c r="O239" s="70" t="s">
        <v>116</v>
      </c>
      <c r="P239" s="64">
        <f t="shared" ref="P239:W239" si="88">P157+P75</f>
        <v>0</v>
      </c>
      <c r="Q239" s="64">
        <f t="shared" si="88"/>
        <v>0</v>
      </c>
      <c r="R239" s="64">
        <f t="shared" si="88"/>
        <v>0</v>
      </c>
      <c r="S239" s="64">
        <f t="shared" si="88"/>
        <v>0</v>
      </c>
      <c r="T239" s="64">
        <f t="shared" si="88"/>
        <v>0</v>
      </c>
      <c r="U239" s="64">
        <f t="shared" si="88"/>
        <v>0</v>
      </c>
      <c r="V239" s="64">
        <f t="shared" si="88"/>
        <v>0</v>
      </c>
      <c r="W239" s="64">
        <f t="shared" si="88"/>
        <v>0</v>
      </c>
      <c r="Y239" s="94"/>
      <c r="Z239" s="70" t="s">
        <v>116</v>
      </c>
      <c r="AA239" s="64">
        <f t="shared" ref="AA239:AH239" si="89">AA157+AA75</f>
        <v>0</v>
      </c>
      <c r="AB239" s="64">
        <f t="shared" si="89"/>
        <v>0</v>
      </c>
      <c r="AC239" s="64">
        <f t="shared" si="89"/>
        <v>0</v>
      </c>
      <c r="AD239" s="64">
        <f t="shared" si="89"/>
        <v>0</v>
      </c>
      <c r="AE239" s="64">
        <f t="shared" si="89"/>
        <v>0</v>
      </c>
      <c r="AF239" s="64">
        <f t="shared" si="89"/>
        <v>0</v>
      </c>
      <c r="AG239" s="64">
        <f t="shared" si="89"/>
        <v>0</v>
      </c>
      <c r="AH239" s="64">
        <f t="shared" si="89"/>
        <v>0</v>
      </c>
      <c r="AJ239" s="84"/>
      <c r="AK239" s="85"/>
    </row>
    <row r="240" spans="3:37" ht="14.45" customHeight="1" thickBot="1" x14ac:dyDescent="0.3">
      <c r="C240" s="94"/>
      <c r="D240" s="70" t="s">
        <v>117</v>
      </c>
      <c r="E240" s="64">
        <f t="shared" ref="E240:L240" si="90">E158+E76</f>
        <v>0</v>
      </c>
      <c r="F240" s="64">
        <f t="shared" si="90"/>
        <v>0</v>
      </c>
      <c r="G240" s="64">
        <f t="shared" si="90"/>
        <v>0</v>
      </c>
      <c r="H240" s="64">
        <f t="shared" si="90"/>
        <v>0</v>
      </c>
      <c r="I240" s="64">
        <f t="shared" si="90"/>
        <v>0</v>
      </c>
      <c r="J240" s="64">
        <f t="shared" si="90"/>
        <v>0</v>
      </c>
      <c r="K240" s="64">
        <f t="shared" si="90"/>
        <v>0</v>
      </c>
      <c r="L240" s="64">
        <f t="shared" si="90"/>
        <v>0</v>
      </c>
      <c r="N240" s="94"/>
      <c r="O240" s="70" t="s">
        <v>117</v>
      </c>
      <c r="P240" s="64">
        <f t="shared" ref="P240:W240" si="91">P158+P76</f>
        <v>0</v>
      </c>
      <c r="Q240" s="64">
        <f t="shared" si="91"/>
        <v>0</v>
      </c>
      <c r="R240" s="64">
        <f t="shared" si="91"/>
        <v>0</v>
      </c>
      <c r="S240" s="64">
        <f t="shared" si="91"/>
        <v>0</v>
      </c>
      <c r="T240" s="64">
        <f t="shared" si="91"/>
        <v>0</v>
      </c>
      <c r="U240" s="64">
        <f t="shared" si="91"/>
        <v>0</v>
      </c>
      <c r="V240" s="64">
        <f t="shared" si="91"/>
        <v>0</v>
      </c>
      <c r="W240" s="64">
        <f t="shared" si="91"/>
        <v>0</v>
      </c>
      <c r="Y240" s="94"/>
      <c r="Z240" s="70" t="s">
        <v>117</v>
      </c>
      <c r="AA240" s="64">
        <f t="shared" ref="AA240:AH240" si="92">AA158+AA76</f>
        <v>0</v>
      </c>
      <c r="AB240" s="64">
        <f t="shared" si="92"/>
        <v>0</v>
      </c>
      <c r="AC240" s="64">
        <f t="shared" si="92"/>
        <v>0</v>
      </c>
      <c r="AD240" s="64">
        <f t="shared" si="92"/>
        <v>0</v>
      </c>
      <c r="AE240" s="64">
        <f t="shared" si="92"/>
        <v>0</v>
      </c>
      <c r="AF240" s="64">
        <f t="shared" si="92"/>
        <v>0</v>
      </c>
      <c r="AG240" s="64">
        <f t="shared" si="92"/>
        <v>0</v>
      </c>
      <c r="AH240" s="64">
        <f t="shared" si="92"/>
        <v>0</v>
      </c>
      <c r="AJ240" s="84"/>
      <c r="AK240" s="85"/>
    </row>
    <row r="241" spans="2:34" ht="14.45" customHeight="1" x14ac:dyDescent="0.25">
      <c r="C241" s="53"/>
      <c r="D241" s="54"/>
      <c r="E241" s="55"/>
      <c r="F241" s="55"/>
      <c r="G241" s="55"/>
      <c r="H241" s="55"/>
      <c r="I241" s="56"/>
      <c r="J241" s="56"/>
      <c r="K241" s="55"/>
      <c r="L241" s="55"/>
      <c r="N241" s="53"/>
      <c r="O241" s="54"/>
      <c r="P241" s="55"/>
      <c r="Q241" s="55"/>
      <c r="R241" s="55"/>
      <c r="S241" s="55"/>
      <c r="T241" s="56"/>
      <c r="U241" s="56"/>
      <c r="V241" s="55"/>
      <c r="W241" s="55"/>
      <c r="Y241" s="53"/>
      <c r="Z241" s="54"/>
      <c r="AA241" s="55"/>
      <c r="AB241" s="55"/>
      <c r="AC241" s="55"/>
      <c r="AD241" s="55"/>
      <c r="AE241" s="56"/>
      <c r="AF241" s="56"/>
      <c r="AG241" s="55"/>
      <c r="AH241" s="55"/>
    </row>
    <row r="242" spans="2:34" ht="14.45" customHeight="1" x14ac:dyDescent="0.25">
      <c r="B242" s="60"/>
      <c r="C242" s="48" t="s">
        <v>85</v>
      </c>
      <c r="D242" s="57"/>
      <c r="E242" s="58"/>
      <c r="F242" s="58"/>
      <c r="G242" s="58"/>
      <c r="H242" s="58"/>
      <c r="I242" s="59"/>
      <c r="J242" s="59"/>
      <c r="K242" s="58"/>
      <c r="L242" s="58"/>
      <c r="M242" s="60"/>
      <c r="N242" s="61"/>
      <c r="O242" s="57"/>
      <c r="P242" s="58"/>
      <c r="Q242" s="58"/>
      <c r="R242" s="58"/>
      <c r="S242" s="58"/>
      <c r="T242" s="59"/>
      <c r="U242" s="59"/>
      <c r="V242" s="58"/>
      <c r="W242" s="58"/>
      <c r="X242" s="60"/>
      <c r="Y242" s="61"/>
      <c r="Z242" s="57"/>
      <c r="AA242" s="58"/>
      <c r="AB242" s="58"/>
      <c r="AC242" s="58"/>
      <c r="AD242" s="58"/>
      <c r="AE242" s="59"/>
      <c r="AF242" s="59"/>
      <c r="AG242" s="58"/>
      <c r="AH242" s="58"/>
    </row>
    <row r="243" spans="2:34" ht="6" customHeight="1" thickBot="1" x14ac:dyDescent="0.3">
      <c r="C243" s="53"/>
      <c r="D243" s="54"/>
      <c r="E243" s="55"/>
      <c r="F243" s="55"/>
      <c r="G243" s="55"/>
      <c r="H243" s="55"/>
      <c r="I243" s="56"/>
      <c r="J243" s="56"/>
      <c r="K243" s="55"/>
      <c r="L243" s="55"/>
      <c r="N243" s="53"/>
      <c r="O243" s="54"/>
      <c r="P243" s="55"/>
      <c r="Q243" s="55"/>
      <c r="R243" s="55"/>
      <c r="S243" s="55"/>
      <c r="T243" s="56"/>
      <c r="U243" s="56"/>
      <c r="V243" s="55"/>
      <c r="W243" s="55"/>
      <c r="Y243" s="53"/>
      <c r="Z243" s="54"/>
      <c r="AA243" s="55"/>
      <c r="AB243" s="55"/>
      <c r="AC243" s="55"/>
      <c r="AD243" s="55"/>
      <c r="AE243" s="56"/>
      <c r="AF243" s="56"/>
      <c r="AG243" s="55"/>
      <c r="AH243" s="55"/>
    </row>
    <row r="244" spans="2:34" customFormat="1" ht="15" customHeight="1" thickBot="1" x14ac:dyDescent="0.3">
      <c r="C244" s="95" t="s">
        <v>97</v>
      </c>
      <c r="D244" s="96"/>
      <c r="E244" s="96"/>
      <c r="F244" s="96"/>
      <c r="G244" s="96"/>
      <c r="H244" s="96"/>
      <c r="I244" s="96"/>
      <c r="J244" s="96"/>
      <c r="K244" s="96"/>
      <c r="L244" s="97"/>
      <c r="N244" s="95" t="s">
        <v>98</v>
      </c>
      <c r="O244" s="96"/>
      <c r="P244" s="96"/>
      <c r="Q244" s="96"/>
      <c r="R244" s="96"/>
      <c r="S244" s="96"/>
      <c r="T244" s="96"/>
      <c r="U244" s="96"/>
      <c r="V244" s="96"/>
      <c r="W244" s="97"/>
      <c r="Y244" s="95" t="s">
        <v>99</v>
      </c>
      <c r="Z244" s="96"/>
      <c r="AA244" s="96"/>
      <c r="AB244" s="96"/>
      <c r="AC244" s="96"/>
      <c r="AD244" s="96"/>
      <c r="AE244" s="96"/>
      <c r="AF244" s="96"/>
      <c r="AG244" s="96"/>
      <c r="AH244" s="97"/>
    </row>
    <row r="245" spans="2:34" ht="14.45" customHeight="1" thickBot="1" x14ac:dyDescent="0.3">
      <c r="C245" s="112"/>
      <c r="D245" s="113"/>
      <c r="E245" s="113"/>
      <c r="F245" s="113"/>
      <c r="G245" s="113"/>
      <c r="H245" s="113"/>
      <c r="I245" s="113"/>
      <c r="J245" s="113"/>
      <c r="K245" s="113"/>
      <c r="L245" s="114"/>
      <c r="N245" s="112"/>
      <c r="O245" s="113"/>
      <c r="P245" s="113"/>
      <c r="Q245" s="113"/>
      <c r="R245" s="113"/>
      <c r="S245" s="113"/>
      <c r="T245" s="113"/>
      <c r="U245" s="113"/>
      <c r="V245" s="113"/>
      <c r="W245" s="114"/>
      <c r="Y245" s="112"/>
      <c r="Z245" s="113"/>
      <c r="AA245" s="113"/>
      <c r="AB245" s="113"/>
      <c r="AC245" s="113"/>
      <c r="AD245" s="113"/>
      <c r="AE245" s="113"/>
      <c r="AF245" s="113"/>
      <c r="AG245" s="113"/>
      <c r="AH245" s="114"/>
    </row>
    <row r="246" spans="2:34" ht="14.45" customHeight="1" thickBot="1" x14ac:dyDescent="0.3">
      <c r="C246" s="62"/>
      <c r="D246" s="62"/>
      <c r="E246" s="62"/>
      <c r="F246" s="62"/>
      <c r="G246" s="62"/>
      <c r="H246" s="62"/>
      <c r="I246" s="62"/>
      <c r="J246" s="62"/>
      <c r="K246" s="62"/>
      <c r="L246" s="62"/>
      <c r="N246" s="62"/>
      <c r="O246" s="62"/>
      <c r="P246" s="62"/>
      <c r="Q246" s="62"/>
      <c r="R246" s="62"/>
      <c r="S246" s="62"/>
      <c r="T246" s="62"/>
      <c r="U246" s="62"/>
      <c r="V246" s="62"/>
      <c r="W246" s="62"/>
      <c r="Y246" s="62"/>
      <c r="Z246" s="62"/>
      <c r="AA246" s="62"/>
      <c r="AB246" s="62"/>
      <c r="AC246" s="62"/>
      <c r="AD246" s="62"/>
      <c r="AE246" s="62"/>
      <c r="AF246" s="62"/>
      <c r="AG246" s="62"/>
      <c r="AH246" s="62"/>
    </row>
    <row r="247" spans="2:34" ht="14.45" customHeight="1" thickBot="1" x14ac:dyDescent="0.3">
      <c r="C247" s="105" t="s">
        <v>107</v>
      </c>
      <c r="D247" s="106"/>
      <c r="E247" s="106"/>
      <c r="F247" s="106"/>
      <c r="G247" s="106"/>
      <c r="H247" s="106"/>
      <c r="I247" s="106"/>
      <c r="J247" s="106"/>
      <c r="K247" s="106"/>
      <c r="L247" s="107"/>
      <c r="N247" s="105" t="s">
        <v>101</v>
      </c>
      <c r="O247" s="106"/>
      <c r="P247" s="106"/>
      <c r="Q247" s="106"/>
      <c r="R247" s="106"/>
      <c r="S247" s="106"/>
      <c r="T247" s="106"/>
      <c r="U247" s="106"/>
      <c r="V247" s="106"/>
      <c r="W247" s="107"/>
      <c r="Y247" s="105" t="s">
        <v>106</v>
      </c>
      <c r="Z247" s="106"/>
      <c r="AA247" s="106"/>
      <c r="AB247" s="106"/>
      <c r="AC247" s="106"/>
      <c r="AD247" s="106"/>
      <c r="AE247" s="106"/>
      <c r="AF247" s="106"/>
      <c r="AG247" s="106"/>
      <c r="AH247" s="107"/>
    </row>
    <row r="248" spans="2:34" s="63" customFormat="1" ht="14.45" customHeight="1" thickBot="1" x14ac:dyDescent="0.3">
      <c r="C248" s="119">
        <f>C84+C166</f>
        <v>45072</v>
      </c>
      <c r="D248" s="120"/>
      <c r="E248" s="120"/>
      <c r="F248" s="120"/>
      <c r="G248" s="120"/>
      <c r="H248" s="120"/>
      <c r="I248" s="120"/>
      <c r="J248" s="120"/>
      <c r="K248" s="120"/>
      <c r="L248" s="121"/>
      <c r="N248" s="119">
        <f>N84+N166</f>
        <v>45084</v>
      </c>
      <c r="O248" s="120"/>
      <c r="P248" s="120"/>
      <c r="Q248" s="120"/>
      <c r="R248" s="120"/>
      <c r="S248" s="120"/>
      <c r="T248" s="120"/>
      <c r="U248" s="120"/>
      <c r="V248" s="120"/>
      <c r="W248" s="121"/>
      <c r="Y248" s="119">
        <f>Y84+Y166</f>
        <v>44878</v>
      </c>
      <c r="Z248" s="120"/>
      <c r="AA248" s="120"/>
      <c r="AB248" s="120"/>
      <c r="AC248" s="120"/>
      <c r="AD248" s="120"/>
      <c r="AE248" s="120"/>
      <c r="AF248" s="120"/>
      <c r="AG248" s="120"/>
      <c r="AH248" s="121"/>
    </row>
    <row r="249" spans="2:34" customFormat="1" ht="14.45" customHeight="1" x14ac:dyDescent="0.25"/>
    <row r="250" spans="2:34" ht="14.45" customHeight="1" x14ac:dyDescent="0.25">
      <c r="C250" s="53"/>
      <c r="D250" s="54"/>
      <c r="E250" s="55"/>
      <c r="F250" s="55"/>
      <c r="G250" s="55"/>
      <c r="H250" s="55"/>
      <c r="I250" s="56"/>
      <c r="J250" s="56"/>
      <c r="K250" s="55"/>
      <c r="L250" s="55"/>
      <c r="N250" s="53"/>
      <c r="O250" s="54"/>
      <c r="P250" s="55"/>
      <c r="Q250" s="55"/>
      <c r="R250" s="55"/>
      <c r="S250" s="55"/>
      <c r="T250" s="56"/>
      <c r="U250" s="56"/>
      <c r="V250" s="55"/>
      <c r="W250" s="55"/>
      <c r="Y250" s="53"/>
      <c r="Z250" s="54"/>
      <c r="AA250" s="55"/>
      <c r="AB250" s="55"/>
      <c r="AC250" s="55"/>
      <c r="AD250" s="55"/>
      <c r="AE250" s="56"/>
      <c r="AF250" s="56"/>
      <c r="AG250" s="55"/>
      <c r="AH250" s="55"/>
    </row>
    <row r="251" spans="2:34" customFormat="1" ht="57.6" customHeight="1" x14ac:dyDescent="0.25">
      <c r="D251" s="65"/>
      <c r="E251" s="127" t="s">
        <v>88</v>
      </c>
      <c r="F251" s="128"/>
      <c r="G251" s="127" t="s">
        <v>122</v>
      </c>
      <c r="H251" s="128"/>
      <c r="I251" s="129" t="s">
        <v>89</v>
      </c>
      <c r="J251" s="130"/>
      <c r="K251" s="131" t="s">
        <v>90</v>
      </c>
      <c r="L251" s="132"/>
    </row>
    <row r="252" spans="2:34" customFormat="1" x14ac:dyDescent="0.25">
      <c r="D252" s="13" t="s">
        <v>91</v>
      </c>
      <c r="E252" s="124">
        <f>SUMPRODUCT(E11:L41,E46:L76)+SUMPRODUCT(P11:W41,P46:W76)+SUMPRODUCT(AA11:AH41,AA46:AH76)</f>
        <v>0</v>
      </c>
      <c r="F252" s="123"/>
      <c r="G252" s="124">
        <f>C81*C84+N81*N84+Y81*Y84</f>
        <v>0</v>
      </c>
      <c r="H252" s="123"/>
      <c r="I252" s="124">
        <f>SUM(E252:H252)</f>
        <v>0</v>
      </c>
      <c r="J252" s="123"/>
      <c r="K252" s="125">
        <f>I252/SUM(E46:L76,P46:W76,AA46:AH76)</f>
        <v>0</v>
      </c>
      <c r="L252" s="126"/>
    </row>
    <row r="253" spans="2:34" customFormat="1" ht="14.45" customHeight="1" x14ac:dyDescent="0.25">
      <c r="D253" s="13" t="s">
        <v>92</v>
      </c>
      <c r="E253" s="122">
        <f>SUMPRODUCT(E93:L123,E128:L158)+SUMPRODUCT(P93:W123,P128:W158)+SUMPRODUCT(AA93:AH123,AA128:AH158)</f>
        <v>0</v>
      </c>
      <c r="F253" s="123"/>
      <c r="G253" s="124">
        <f>C163*C166+N163*N166+Y163*Y166</f>
        <v>0</v>
      </c>
      <c r="H253" s="123"/>
      <c r="I253" s="124">
        <f>SUM(E253:H253)</f>
        <v>0</v>
      </c>
      <c r="J253" s="123"/>
      <c r="K253" s="125">
        <f>I253/SUM(E128:L158,P128:W158,AA128:AH158)</f>
        <v>0</v>
      </c>
      <c r="L253" s="126"/>
    </row>
    <row r="254" spans="2:34" customFormat="1" ht="14.45" customHeight="1" x14ac:dyDescent="0.25">
      <c r="D254" s="13" t="s">
        <v>93</v>
      </c>
      <c r="E254" s="124">
        <f>SUMPRODUCT(E175:L205,E210:L240)+SUMPRODUCT(P175:W205,P210:W240)+SUMPRODUCT(AA175:AH205,AA210:AH240)</f>
        <v>0</v>
      </c>
      <c r="F254" s="123"/>
      <c r="G254" s="124">
        <f>C245*C248+N245*N248+Y245*Y248</f>
        <v>0</v>
      </c>
      <c r="H254" s="123"/>
      <c r="I254" s="124">
        <f>SUM(E254:H254)</f>
        <v>0</v>
      </c>
      <c r="J254" s="123"/>
      <c r="K254" s="125">
        <f>I254/SUM(E210:L240,P210:W240,AA210:AH240)</f>
        <v>0</v>
      </c>
      <c r="L254" s="126"/>
    </row>
    <row r="255" spans="2:34" ht="14.45" customHeight="1" x14ac:dyDescent="0.25"/>
    <row r="256" spans="2:34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</sheetData>
  <mergeCells count="124">
    <mergeCell ref="E253:F253"/>
    <mergeCell ref="G253:H253"/>
    <mergeCell ref="I253:J253"/>
    <mergeCell ref="K253:L253"/>
    <mergeCell ref="E254:F254"/>
    <mergeCell ref="G254:H254"/>
    <mergeCell ref="I254:J254"/>
    <mergeCell ref="K254:L254"/>
    <mergeCell ref="E251:F251"/>
    <mergeCell ref="G251:H251"/>
    <mergeCell ref="I251:J251"/>
    <mergeCell ref="K251:L251"/>
    <mergeCell ref="E252:F252"/>
    <mergeCell ref="G252:H252"/>
    <mergeCell ref="I252:J252"/>
    <mergeCell ref="K252:L252"/>
    <mergeCell ref="C247:L247"/>
    <mergeCell ref="N247:W247"/>
    <mergeCell ref="Y247:AH247"/>
    <mergeCell ref="C248:L248"/>
    <mergeCell ref="N248:W248"/>
    <mergeCell ref="Y248:AH248"/>
    <mergeCell ref="C244:L244"/>
    <mergeCell ref="N244:W244"/>
    <mergeCell ref="Y244:AH244"/>
    <mergeCell ref="C245:L245"/>
    <mergeCell ref="N245:W245"/>
    <mergeCell ref="Y245:AH245"/>
    <mergeCell ref="Y208:Z209"/>
    <mergeCell ref="AA208:AH208"/>
    <mergeCell ref="C210:C240"/>
    <mergeCell ref="N210:N240"/>
    <mergeCell ref="Y210:Y240"/>
    <mergeCell ref="C207:L207"/>
    <mergeCell ref="N207:W207"/>
    <mergeCell ref="Y207:AH207"/>
    <mergeCell ref="C208:D209"/>
    <mergeCell ref="E208:L208"/>
    <mergeCell ref="N208:O209"/>
    <mergeCell ref="P208:W208"/>
    <mergeCell ref="Y173:Z174"/>
    <mergeCell ref="AA173:AH173"/>
    <mergeCell ref="C175:C205"/>
    <mergeCell ref="N175:N205"/>
    <mergeCell ref="Y175:Y205"/>
    <mergeCell ref="C172:L172"/>
    <mergeCell ref="N172:W172"/>
    <mergeCell ref="Y172:AH172"/>
    <mergeCell ref="C173:D174"/>
    <mergeCell ref="E173:L173"/>
    <mergeCell ref="N173:O174"/>
    <mergeCell ref="P173:W173"/>
    <mergeCell ref="C165:L165"/>
    <mergeCell ref="N165:W165"/>
    <mergeCell ref="Y165:AH165"/>
    <mergeCell ref="C166:L166"/>
    <mergeCell ref="N166:W166"/>
    <mergeCell ref="Y166:AH166"/>
    <mergeCell ref="C162:L162"/>
    <mergeCell ref="N162:W162"/>
    <mergeCell ref="Y162:AH162"/>
    <mergeCell ref="C163:L163"/>
    <mergeCell ref="N163:W163"/>
    <mergeCell ref="Y163:AH163"/>
    <mergeCell ref="Y126:Z127"/>
    <mergeCell ref="AA126:AH126"/>
    <mergeCell ref="C128:C158"/>
    <mergeCell ref="N128:N158"/>
    <mergeCell ref="Y128:Y158"/>
    <mergeCell ref="C125:L125"/>
    <mergeCell ref="N125:W125"/>
    <mergeCell ref="Y125:AH125"/>
    <mergeCell ref="C126:D127"/>
    <mergeCell ref="E126:L126"/>
    <mergeCell ref="N126:O127"/>
    <mergeCell ref="P126:W126"/>
    <mergeCell ref="Y91:Z92"/>
    <mergeCell ref="AA91:AH91"/>
    <mergeCell ref="C93:C123"/>
    <mergeCell ref="N93:N123"/>
    <mergeCell ref="Y93:Y123"/>
    <mergeCell ref="C90:L90"/>
    <mergeCell ref="N90:W90"/>
    <mergeCell ref="Y90:AH90"/>
    <mergeCell ref="C91:D92"/>
    <mergeCell ref="E91:L91"/>
    <mergeCell ref="N91:O92"/>
    <mergeCell ref="P91:W91"/>
    <mergeCell ref="C83:L83"/>
    <mergeCell ref="N83:W83"/>
    <mergeCell ref="Y83:AH83"/>
    <mergeCell ref="C84:L84"/>
    <mergeCell ref="N84:W84"/>
    <mergeCell ref="Y84:AH84"/>
    <mergeCell ref="C80:L80"/>
    <mergeCell ref="N80:W80"/>
    <mergeCell ref="Y80:AH80"/>
    <mergeCell ref="C81:L81"/>
    <mergeCell ref="N81:W81"/>
    <mergeCell ref="Y81:AH81"/>
    <mergeCell ref="Y44:Z45"/>
    <mergeCell ref="AA44:AH44"/>
    <mergeCell ref="C46:C76"/>
    <mergeCell ref="N46:N76"/>
    <mergeCell ref="Y46:Y76"/>
    <mergeCell ref="C43:L43"/>
    <mergeCell ref="N43:W43"/>
    <mergeCell ref="Y43:AH43"/>
    <mergeCell ref="C44:D45"/>
    <mergeCell ref="E44:L44"/>
    <mergeCell ref="N44:O45"/>
    <mergeCell ref="P44:W44"/>
    <mergeCell ref="Y9:Z10"/>
    <mergeCell ref="AA9:AH9"/>
    <mergeCell ref="C11:C41"/>
    <mergeCell ref="N11:N41"/>
    <mergeCell ref="Y11:Y41"/>
    <mergeCell ref="C8:L8"/>
    <mergeCell ref="N8:W8"/>
    <mergeCell ref="Y8:AH8"/>
    <mergeCell ref="C9:D10"/>
    <mergeCell ref="E9:L9"/>
    <mergeCell ref="N9:O10"/>
    <mergeCell ref="P9:W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55"/>
  <sheetViews>
    <sheetView showGridLines="0" view="pageBreakPreview" zoomScale="85" zoomScaleNormal="85" zoomScaleSheetLayoutView="85" workbookViewId="0">
      <pane ySplit="2" topLeftCell="A3" activePane="bottomLeft" state="frozen"/>
      <selection pane="bottomLeft" activeCell="B4" sqref="B4"/>
    </sheetView>
  </sheetViews>
  <sheetFormatPr defaultRowHeight="15" x14ac:dyDescent="0.25"/>
  <cols>
    <col min="1" max="1" width="6.5703125" customWidth="1"/>
    <col min="2" max="2" width="71" customWidth="1"/>
    <col min="3" max="3" width="17.85546875" customWidth="1"/>
    <col min="4" max="4" width="22.85546875" customWidth="1"/>
    <col min="5" max="5" width="20" customWidth="1"/>
    <col min="6" max="7" width="19.140625" customWidth="1"/>
    <col min="8" max="8" width="69.5703125" customWidth="1"/>
    <col min="9" max="9" width="24.28515625" customWidth="1"/>
  </cols>
  <sheetData>
    <row r="3" spans="2:9" ht="6" customHeight="1" thickBot="1" x14ac:dyDescent="0.3"/>
    <row r="4" spans="2:9" ht="30" x14ac:dyDescent="0.25">
      <c r="B4" s="3" t="s">
        <v>119</v>
      </c>
    </row>
    <row r="5" spans="2:9" x14ac:dyDescent="0.25">
      <c r="B5" s="14">
        <f>'Расчет стоимости'!G20</f>
        <v>0</v>
      </c>
      <c r="C5" t="s">
        <v>25</v>
      </c>
    </row>
    <row r="6" spans="2:9" ht="15.75" thickBot="1" x14ac:dyDescent="0.3"/>
    <row r="7" spans="2:9" ht="45" x14ac:dyDescent="0.25">
      <c r="B7" s="3" t="s">
        <v>19</v>
      </c>
      <c r="C7" s="6" t="s">
        <v>8</v>
      </c>
      <c r="D7" s="3" t="s">
        <v>15</v>
      </c>
      <c r="E7" s="20" t="s">
        <v>21</v>
      </c>
      <c r="F7" s="7" t="s">
        <v>16</v>
      </c>
      <c r="G7" s="7" t="s">
        <v>22</v>
      </c>
      <c r="H7" s="7" t="s">
        <v>17</v>
      </c>
      <c r="I7" s="19" t="s">
        <v>18</v>
      </c>
    </row>
    <row r="8" spans="2:9" x14ac:dyDescent="0.25">
      <c r="B8" s="8" t="s">
        <v>0</v>
      </c>
      <c r="C8" s="29">
        <f>SUM(C9:C15)</f>
        <v>0</v>
      </c>
      <c r="D8" s="32">
        <f>IFERROR(C8*$B$5,"-")</f>
        <v>0</v>
      </c>
      <c r="E8" s="21" t="s">
        <v>7</v>
      </c>
      <c r="F8" s="9" t="s">
        <v>7</v>
      </c>
      <c r="G8" s="10" t="s">
        <v>7</v>
      </c>
      <c r="H8" s="11" t="s">
        <v>7</v>
      </c>
      <c r="I8" s="11" t="s">
        <v>7</v>
      </c>
    </row>
    <row r="9" spans="2:9" x14ac:dyDescent="0.25">
      <c r="B9" s="5" t="s">
        <v>14</v>
      </c>
      <c r="C9" s="30"/>
      <c r="D9" s="23">
        <f t="shared" ref="D9:D37" si="0">IFERROR(C9*$B$5,"-")</f>
        <v>0</v>
      </c>
      <c r="E9" s="22" t="s">
        <v>1</v>
      </c>
      <c r="F9" s="14"/>
      <c r="G9" s="15"/>
      <c r="H9" s="34"/>
      <c r="I9" s="16"/>
    </row>
    <row r="10" spans="2:9" x14ac:dyDescent="0.25">
      <c r="B10" s="5" t="s">
        <v>13</v>
      </c>
      <c r="C10" s="30"/>
      <c r="D10" s="23">
        <f t="shared" si="0"/>
        <v>0</v>
      </c>
      <c r="E10" s="22" t="s">
        <v>1</v>
      </c>
      <c r="F10" s="14"/>
      <c r="G10" s="15"/>
      <c r="H10" s="34"/>
      <c r="I10" s="16"/>
    </row>
    <row r="11" spans="2:9" x14ac:dyDescent="0.25">
      <c r="B11" s="5" t="s">
        <v>6</v>
      </c>
      <c r="C11" s="30"/>
      <c r="D11" s="23">
        <f t="shared" si="0"/>
        <v>0</v>
      </c>
      <c r="E11" s="22" t="s">
        <v>1</v>
      </c>
      <c r="F11" s="14"/>
      <c r="G11" s="15"/>
      <c r="H11" s="34"/>
      <c r="I11" s="16"/>
    </row>
    <row r="12" spans="2:9" x14ac:dyDescent="0.25">
      <c r="B12" s="5" t="s">
        <v>2</v>
      </c>
      <c r="C12" s="30"/>
      <c r="D12" s="23">
        <f t="shared" si="0"/>
        <v>0</v>
      </c>
      <c r="E12" s="22" t="s">
        <v>1</v>
      </c>
      <c r="F12" s="14"/>
      <c r="G12" s="15"/>
      <c r="H12" s="34"/>
      <c r="I12" s="16"/>
    </row>
    <row r="13" spans="2:9" x14ac:dyDescent="0.25">
      <c r="B13" s="5" t="s">
        <v>3</v>
      </c>
      <c r="C13" s="30"/>
      <c r="D13" s="23">
        <f t="shared" si="0"/>
        <v>0</v>
      </c>
      <c r="E13" s="22" t="s">
        <v>1</v>
      </c>
      <c r="F13" s="14"/>
      <c r="G13" s="15"/>
      <c r="H13" s="34"/>
      <c r="I13" s="16"/>
    </row>
    <row r="14" spans="2:9" x14ac:dyDescent="0.25">
      <c r="B14" s="5" t="s">
        <v>5</v>
      </c>
      <c r="C14" s="30"/>
      <c r="D14" s="23">
        <f t="shared" si="0"/>
        <v>0</v>
      </c>
      <c r="E14" s="22" t="s">
        <v>12</v>
      </c>
      <c r="F14" s="28"/>
      <c r="G14" s="15"/>
      <c r="H14" s="35"/>
      <c r="I14" s="16"/>
    </row>
    <row r="15" spans="2:9" x14ac:dyDescent="0.25">
      <c r="B15" s="5" t="s">
        <v>32</v>
      </c>
      <c r="C15" s="30"/>
      <c r="D15" s="23">
        <f t="shared" si="0"/>
        <v>0</v>
      </c>
      <c r="E15" s="22" t="s">
        <v>9</v>
      </c>
      <c r="F15" s="17"/>
      <c r="G15" s="15"/>
      <c r="H15" s="133"/>
      <c r="I15" s="135"/>
    </row>
    <row r="16" spans="2:9" x14ac:dyDescent="0.25">
      <c r="B16" s="8" t="s">
        <v>4</v>
      </c>
      <c r="C16" s="36">
        <f>100%-C8</f>
        <v>1</v>
      </c>
      <c r="D16" s="33">
        <f t="shared" si="0"/>
        <v>0</v>
      </c>
      <c r="E16" s="22" t="s">
        <v>9</v>
      </c>
      <c r="F16" s="17"/>
      <c r="G16" s="18"/>
      <c r="H16" s="134"/>
      <c r="I16" s="136"/>
    </row>
    <row r="17" spans="2:9" x14ac:dyDescent="0.25">
      <c r="B17" s="39" t="s">
        <v>26</v>
      </c>
      <c r="C17" s="30"/>
      <c r="D17" s="33">
        <f t="shared" si="0"/>
        <v>0</v>
      </c>
      <c r="E17" s="22" t="s">
        <v>9</v>
      </c>
      <c r="F17" s="17"/>
      <c r="G17" s="15"/>
      <c r="H17" s="35"/>
      <c r="I17" s="16"/>
    </row>
    <row r="18" spans="2:9" x14ac:dyDescent="0.25">
      <c r="B18" s="39" t="s">
        <v>27</v>
      </c>
      <c r="C18" s="30"/>
      <c r="D18" s="33">
        <f t="shared" si="0"/>
        <v>0</v>
      </c>
      <c r="E18" s="22" t="s">
        <v>9</v>
      </c>
      <c r="F18" s="17"/>
      <c r="G18" s="18"/>
      <c r="H18" s="35"/>
      <c r="I18" s="16"/>
    </row>
    <row r="19" spans="2:9" ht="45" x14ac:dyDescent="0.25">
      <c r="B19" s="40" t="s">
        <v>28</v>
      </c>
      <c r="C19" s="30"/>
      <c r="D19" s="33">
        <f t="shared" si="0"/>
        <v>0</v>
      </c>
      <c r="E19" s="22" t="s">
        <v>9</v>
      </c>
      <c r="F19" s="17"/>
      <c r="G19" s="15"/>
      <c r="H19" s="35"/>
      <c r="I19" s="16"/>
    </row>
    <row r="20" spans="2:9" x14ac:dyDescent="0.25">
      <c r="B20" s="39" t="s">
        <v>29</v>
      </c>
      <c r="C20" s="30"/>
      <c r="D20" s="33">
        <f t="shared" si="0"/>
        <v>0</v>
      </c>
      <c r="E20" s="22" t="s">
        <v>9</v>
      </c>
      <c r="F20" s="17"/>
      <c r="G20" s="18"/>
      <c r="H20" s="35"/>
      <c r="I20" s="16"/>
    </row>
    <row r="21" spans="2:9" ht="15" customHeight="1" x14ac:dyDescent="0.25">
      <c r="B21" s="39" t="s">
        <v>30</v>
      </c>
      <c r="C21" s="30"/>
      <c r="D21" s="33">
        <f t="shared" si="0"/>
        <v>0</v>
      </c>
      <c r="E21" s="22" t="s">
        <v>9</v>
      </c>
      <c r="F21" s="17"/>
      <c r="G21" s="15"/>
      <c r="H21" s="35"/>
      <c r="I21" s="16"/>
    </row>
    <row r="22" spans="2:9" x14ac:dyDescent="0.25">
      <c r="B22" s="39" t="s">
        <v>31</v>
      </c>
      <c r="C22" s="30"/>
      <c r="D22" s="33">
        <f t="shared" si="0"/>
        <v>0</v>
      </c>
      <c r="E22" s="22" t="s">
        <v>9</v>
      </c>
      <c r="F22" s="17"/>
      <c r="G22" s="18"/>
      <c r="H22" s="35"/>
      <c r="I22" s="16"/>
    </row>
    <row r="23" spans="2:9" ht="29.25" customHeight="1" x14ac:dyDescent="0.25">
      <c r="B23" s="39" t="s">
        <v>33</v>
      </c>
      <c r="C23" s="30"/>
      <c r="D23" s="33">
        <f t="shared" si="0"/>
        <v>0</v>
      </c>
      <c r="E23" s="22" t="s">
        <v>9</v>
      </c>
      <c r="F23" s="17"/>
      <c r="G23" s="15"/>
      <c r="H23" s="35"/>
      <c r="I23" s="16"/>
    </row>
    <row r="24" spans="2:9" x14ac:dyDescent="0.25">
      <c r="B24" s="39" t="s">
        <v>34</v>
      </c>
      <c r="C24" s="30"/>
      <c r="D24" s="33">
        <f t="shared" si="0"/>
        <v>0</v>
      </c>
      <c r="E24" s="22" t="s">
        <v>9</v>
      </c>
      <c r="F24" s="17"/>
      <c r="G24" s="18"/>
      <c r="H24" s="35"/>
      <c r="I24" s="16"/>
    </row>
    <row r="25" spans="2:9" x14ac:dyDescent="0.25">
      <c r="B25" s="39" t="s">
        <v>35</v>
      </c>
      <c r="C25" s="30"/>
      <c r="D25" s="33">
        <f t="shared" si="0"/>
        <v>0</v>
      </c>
      <c r="E25" s="22" t="s">
        <v>9</v>
      </c>
      <c r="F25" s="17"/>
      <c r="G25" s="15"/>
      <c r="H25" s="35"/>
      <c r="I25" s="16"/>
    </row>
    <row r="26" spans="2:9" x14ac:dyDescent="0.25">
      <c r="B26" s="39" t="s">
        <v>36</v>
      </c>
      <c r="C26" s="30"/>
      <c r="D26" s="33">
        <f t="shared" si="0"/>
        <v>0</v>
      </c>
      <c r="E26" s="22" t="s">
        <v>9</v>
      </c>
      <c r="F26" s="17"/>
      <c r="G26" s="18"/>
      <c r="H26" s="35"/>
      <c r="I26" s="16"/>
    </row>
    <row r="27" spans="2:9" x14ac:dyDescent="0.25">
      <c r="B27" s="39" t="s">
        <v>37</v>
      </c>
      <c r="C27" s="30"/>
      <c r="D27" s="33">
        <f t="shared" si="0"/>
        <v>0</v>
      </c>
      <c r="E27" s="22" t="s">
        <v>9</v>
      </c>
      <c r="F27" s="17"/>
      <c r="G27" s="15"/>
      <c r="H27" s="35"/>
      <c r="I27" s="16"/>
    </row>
    <row r="28" spans="2:9" x14ac:dyDescent="0.25">
      <c r="B28" s="41" t="s">
        <v>38</v>
      </c>
      <c r="C28" s="30"/>
      <c r="D28" s="33">
        <f t="shared" si="0"/>
        <v>0</v>
      </c>
      <c r="E28" s="22" t="s">
        <v>9</v>
      </c>
      <c r="F28" s="17"/>
      <c r="G28" s="18"/>
      <c r="H28" s="35"/>
      <c r="I28" s="16"/>
    </row>
    <row r="29" spans="2:9" x14ac:dyDescent="0.25">
      <c r="B29" s="41" t="s">
        <v>39</v>
      </c>
      <c r="C29" s="30"/>
      <c r="D29" s="33">
        <f t="shared" si="0"/>
        <v>0</v>
      </c>
      <c r="E29" s="22" t="s">
        <v>9</v>
      </c>
      <c r="F29" s="17"/>
      <c r="G29" s="15"/>
      <c r="H29" s="35"/>
      <c r="I29" s="16"/>
    </row>
    <row r="30" spans="2:9" x14ac:dyDescent="0.25">
      <c r="B30" s="41" t="s">
        <v>40</v>
      </c>
      <c r="C30" s="30"/>
      <c r="D30" s="33">
        <f t="shared" si="0"/>
        <v>0</v>
      </c>
      <c r="E30" s="22" t="s">
        <v>9</v>
      </c>
      <c r="F30" s="17"/>
      <c r="G30" s="18"/>
      <c r="H30" s="35"/>
      <c r="I30" s="16"/>
    </row>
    <row r="31" spans="2:9" x14ac:dyDescent="0.25">
      <c r="B31" s="41" t="s">
        <v>41</v>
      </c>
      <c r="C31" s="30"/>
      <c r="D31" s="33">
        <f t="shared" si="0"/>
        <v>0</v>
      </c>
      <c r="E31" s="22" t="s">
        <v>9</v>
      </c>
      <c r="F31" s="17"/>
      <c r="G31" s="15"/>
      <c r="H31" s="35"/>
      <c r="I31" s="16"/>
    </row>
    <row r="32" spans="2:9" ht="30" x14ac:dyDescent="0.25">
      <c r="B32" s="42" t="s">
        <v>42</v>
      </c>
      <c r="C32" s="30"/>
      <c r="D32" s="33">
        <f t="shared" si="0"/>
        <v>0</v>
      </c>
      <c r="E32" s="22" t="s">
        <v>9</v>
      </c>
      <c r="F32" s="17"/>
      <c r="G32" s="18"/>
      <c r="H32" s="35"/>
      <c r="I32" s="16"/>
    </row>
    <row r="33" spans="1:9" ht="30" x14ac:dyDescent="0.25">
      <c r="B33" s="42" t="s">
        <v>43</v>
      </c>
      <c r="C33" s="30"/>
      <c r="D33" s="33">
        <f t="shared" si="0"/>
        <v>0</v>
      </c>
      <c r="E33" s="22" t="s">
        <v>9</v>
      </c>
      <c r="F33" s="17"/>
      <c r="G33" s="15"/>
      <c r="H33" s="35"/>
      <c r="I33" s="16"/>
    </row>
    <row r="34" spans="1:9" x14ac:dyDescent="0.25">
      <c r="B34" s="41" t="s">
        <v>44</v>
      </c>
      <c r="C34" s="30"/>
      <c r="D34" s="33">
        <f t="shared" si="0"/>
        <v>0</v>
      </c>
      <c r="E34" s="22" t="s">
        <v>9</v>
      </c>
      <c r="F34" s="17"/>
      <c r="G34" s="18"/>
      <c r="H34" s="35"/>
      <c r="I34" s="16"/>
    </row>
    <row r="35" spans="1:9" x14ac:dyDescent="0.25">
      <c r="B35" s="41" t="s">
        <v>45</v>
      </c>
      <c r="C35" s="30"/>
      <c r="D35" s="33">
        <f t="shared" si="0"/>
        <v>0</v>
      </c>
      <c r="E35" s="22" t="s">
        <v>9</v>
      </c>
      <c r="F35" s="17"/>
      <c r="G35" s="15"/>
      <c r="H35" s="35"/>
      <c r="I35" s="16"/>
    </row>
    <row r="36" spans="1:9" x14ac:dyDescent="0.25">
      <c r="B36" s="41" t="s">
        <v>46</v>
      </c>
      <c r="C36" s="30"/>
      <c r="D36" s="33">
        <f t="shared" si="0"/>
        <v>0</v>
      </c>
      <c r="E36" s="22" t="s">
        <v>9</v>
      </c>
      <c r="F36" s="17"/>
      <c r="G36" s="18"/>
      <c r="H36" s="35"/>
      <c r="I36" s="16"/>
    </row>
    <row r="37" spans="1:9" ht="15.75" thickBot="1" x14ac:dyDescent="0.3">
      <c r="B37" s="41" t="s">
        <v>47</v>
      </c>
      <c r="C37" s="30"/>
      <c r="D37" s="33">
        <f t="shared" si="0"/>
        <v>0</v>
      </c>
      <c r="E37" s="22" t="s">
        <v>9</v>
      </c>
      <c r="F37" s="17"/>
      <c r="G37" s="15"/>
      <c r="H37" s="35"/>
      <c r="I37" s="16"/>
    </row>
    <row r="38" spans="1:9" ht="15.75" thickBot="1" x14ac:dyDescent="0.3">
      <c r="C38" s="37">
        <f>C8+C16</f>
        <v>1</v>
      </c>
      <c r="D38" s="38">
        <f>IFERROR(D8+D16, "-" )</f>
        <v>0</v>
      </c>
    </row>
    <row r="40" spans="1:9" ht="15.75" thickBot="1" x14ac:dyDescent="0.3"/>
    <row r="41" spans="1:9" x14ac:dyDescent="0.25">
      <c r="B41" s="7" t="s">
        <v>49</v>
      </c>
      <c r="E41" s="2"/>
      <c r="F41" s="1"/>
      <c r="H41" s="7" t="s">
        <v>48</v>
      </c>
    </row>
    <row r="42" spans="1:9" x14ac:dyDescent="0.25">
      <c r="A42" s="13">
        <v>1</v>
      </c>
      <c r="B42" s="27"/>
      <c r="F42" s="4"/>
      <c r="G42" s="13">
        <v>1</v>
      </c>
      <c r="H42" s="27"/>
    </row>
    <row r="43" spans="1:9" x14ac:dyDescent="0.25">
      <c r="A43" s="13">
        <v>2</v>
      </c>
      <c r="B43" s="27"/>
      <c r="D43" s="24" t="s">
        <v>20</v>
      </c>
      <c r="F43" s="4"/>
      <c r="G43" s="13">
        <v>2</v>
      </c>
      <c r="H43" s="27"/>
    </row>
    <row r="44" spans="1:9" x14ac:dyDescent="0.25">
      <c r="A44" s="13">
        <v>3</v>
      </c>
      <c r="B44" s="27" t="s">
        <v>11</v>
      </c>
      <c r="D44" s="137" t="s">
        <v>23</v>
      </c>
      <c r="E44" s="137"/>
      <c r="F44" s="137"/>
      <c r="G44" s="13">
        <v>3</v>
      </c>
      <c r="H44" s="27" t="s">
        <v>11</v>
      </c>
    </row>
    <row r="45" spans="1:9" x14ac:dyDescent="0.25">
      <c r="A45" s="13">
        <v>4</v>
      </c>
      <c r="B45" s="27" t="s">
        <v>11</v>
      </c>
      <c r="D45" s="25"/>
      <c r="E45" s="25"/>
      <c r="F45" s="25"/>
      <c r="G45" s="13">
        <v>4</v>
      </c>
      <c r="H45" s="27" t="s">
        <v>11</v>
      </c>
    </row>
    <row r="46" spans="1:9" x14ac:dyDescent="0.25">
      <c r="A46" s="13">
        <v>5</v>
      </c>
      <c r="B46" s="27" t="s">
        <v>11</v>
      </c>
      <c r="D46" s="137" t="s">
        <v>24</v>
      </c>
      <c r="E46" s="137"/>
      <c r="F46" s="137"/>
      <c r="G46" s="13">
        <v>5</v>
      </c>
      <c r="H46" s="27" t="s">
        <v>11</v>
      </c>
    </row>
    <row r="47" spans="1:9" x14ac:dyDescent="0.25">
      <c r="A47" s="13">
        <v>6</v>
      </c>
      <c r="B47" s="27" t="s">
        <v>11</v>
      </c>
      <c r="G47" s="13">
        <v>6</v>
      </c>
      <c r="H47" s="27" t="s">
        <v>11</v>
      </c>
    </row>
    <row r="48" spans="1:9" x14ac:dyDescent="0.25">
      <c r="A48" s="13">
        <v>7</v>
      </c>
      <c r="B48" s="27" t="s">
        <v>11</v>
      </c>
      <c r="G48" s="13">
        <v>7</v>
      </c>
      <c r="H48" s="27" t="s">
        <v>11</v>
      </c>
    </row>
    <row r="49" spans="1:9" x14ac:dyDescent="0.25">
      <c r="A49" s="13">
        <v>8</v>
      </c>
      <c r="B49" s="27" t="s">
        <v>11</v>
      </c>
      <c r="G49" s="13">
        <v>8</v>
      </c>
      <c r="H49" s="27" t="s">
        <v>11</v>
      </c>
    </row>
    <row r="50" spans="1:9" x14ac:dyDescent="0.25">
      <c r="A50" s="12"/>
    </row>
    <row r="53" spans="1:9" x14ac:dyDescent="0.25">
      <c r="I53" s="25"/>
    </row>
    <row r="54" spans="1:9" x14ac:dyDescent="0.25">
      <c r="I54" s="25"/>
    </row>
    <row r="55" spans="1:9" x14ac:dyDescent="0.25">
      <c r="I55" s="25"/>
    </row>
  </sheetData>
  <mergeCells count="4">
    <mergeCell ref="H15:H16"/>
    <mergeCell ref="I15:I16"/>
    <mergeCell ref="D44:F44"/>
    <mergeCell ref="D46:F46"/>
  </mergeCells>
  <pageMargins left="0.25" right="0.25" top="0.75" bottom="0.75" header="0.3" footer="0.3"/>
  <pageSetup paperSize="9" scale="5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58"/>
  <sheetViews>
    <sheetView showGridLines="0" view="pageBreakPreview" zoomScale="85" zoomScaleNormal="85" zoomScaleSheetLayoutView="85" workbookViewId="0">
      <pane ySplit="2" topLeftCell="A3" activePane="bottomLeft" state="frozen"/>
      <selection pane="bottomLeft" activeCell="B4" sqref="B4"/>
    </sheetView>
  </sheetViews>
  <sheetFormatPr defaultRowHeight="15" x14ac:dyDescent="0.25"/>
  <cols>
    <col min="1" max="1" width="6.5703125" customWidth="1"/>
    <col min="2" max="2" width="71" customWidth="1"/>
    <col min="3" max="3" width="17.85546875" customWidth="1"/>
    <col min="4" max="4" width="22.85546875" customWidth="1"/>
    <col min="5" max="5" width="20" customWidth="1"/>
    <col min="6" max="7" width="19.140625" customWidth="1"/>
    <col min="8" max="8" width="69.5703125" customWidth="1"/>
    <col min="9" max="9" width="24.28515625" customWidth="1"/>
  </cols>
  <sheetData>
    <row r="3" spans="2:9" ht="6" customHeight="1" thickBot="1" x14ac:dyDescent="0.3"/>
    <row r="4" spans="2:9" ht="30" x14ac:dyDescent="0.25">
      <c r="B4" s="3" t="s">
        <v>120</v>
      </c>
    </row>
    <row r="5" spans="2:9" x14ac:dyDescent="0.25">
      <c r="B5" s="14">
        <f>'Расчет стоимости'!F102</f>
        <v>0</v>
      </c>
      <c r="C5" t="s">
        <v>25</v>
      </c>
    </row>
    <row r="6" spans="2:9" ht="15.75" thickBot="1" x14ac:dyDescent="0.3"/>
    <row r="7" spans="2:9" ht="45" x14ac:dyDescent="0.25">
      <c r="B7" s="3" t="s">
        <v>19</v>
      </c>
      <c r="C7" s="6" t="s">
        <v>8</v>
      </c>
      <c r="D7" s="3" t="s">
        <v>15</v>
      </c>
      <c r="E7" s="20" t="s">
        <v>21</v>
      </c>
      <c r="F7" s="7" t="s">
        <v>16</v>
      </c>
      <c r="G7" s="7" t="s">
        <v>22</v>
      </c>
      <c r="H7" s="7" t="s">
        <v>17</v>
      </c>
      <c r="I7" s="19" t="s">
        <v>18</v>
      </c>
    </row>
    <row r="8" spans="2:9" x14ac:dyDescent="0.25">
      <c r="B8" s="8" t="s">
        <v>0</v>
      </c>
      <c r="C8" s="29">
        <f>SUM(C9:C15)</f>
        <v>0</v>
      </c>
      <c r="D8" s="32">
        <f>IFERROR(C8*$B$5,"-")</f>
        <v>0</v>
      </c>
      <c r="E8" s="21" t="s">
        <v>7</v>
      </c>
      <c r="F8" s="9" t="s">
        <v>7</v>
      </c>
      <c r="G8" s="10" t="s">
        <v>7</v>
      </c>
      <c r="H8" s="11" t="s">
        <v>7</v>
      </c>
      <c r="I8" s="11" t="s">
        <v>7</v>
      </c>
    </row>
    <row r="9" spans="2:9" x14ac:dyDescent="0.25">
      <c r="B9" s="5" t="s">
        <v>14</v>
      </c>
      <c r="C9" s="30"/>
      <c r="D9" s="23">
        <f t="shared" ref="D9:D37" si="0">IFERROR(C9*$B$5,"-")</f>
        <v>0</v>
      </c>
      <c r="E9" s="22" t="s">
        <v>1</v>
      </c>
      <c r="F9" s="14"/>
      <c r="G9" s="15"/>
      <c r="H9" s="34"/>
      <c r="I9" s="16"/>
    </row>
    <row r="10" spans="2:9" x14ac:dyDescent="0.25">
      <c r="B10" s="5" t="s">
        <v>13</v>
      </c>
      <c r="C10" s="30"/>
      <c r="D10" s="23">
        <f t="shared" si="0"/>
        <v>0</v>
      </c>
      <c r="E10" s="22" t="s">
        <v>1</v>
      </c>
      <c r="F10" s="14"/>
      <c r="G10" s="15"/>
      <c r="H10" s="34"/>
      <c r="I10" s="16"/>
    </row>
    <row r="11" spans="2:9" x14ac:dyDescent="0.25">
      <c r="B11" s="5" t="s">
        <v>6</v>
      </c>
      <c r="C11" s="30"/>
      <c r="D11" s="23">
        <f t="shared" si="0"/>
        <v>0</v>
      </c>
      <c r="E11" s="22" t="s">
        <v>1</v>
      </c>
      <c r="F11" s="14"/>
      <c r="G11" s="15"/>
      <c r="H11" s="34"/>
      <c r="I11" s="16"/>
    </row>
    <row r="12" spans="2:9" x14ac:dyDescent="0.25">
      <c r="B12" s="5" t="s">
        <v>2</v>
      </c>
      <c r="C12" s="30"/>
      <c r="D12" s="23">
        <f t="shared" si="0"/>
        <v>0</v>
      </c>
      <c r="E12" s="22" t="s">
        <v>1</v>
      </c>
      <c r="F12" s="14"/>
      <c r="G12" s="15"/>
      <c r="H12" s="34"/>
      <c r="I12" s="16"/>
    </row>
    <row r="13" spans="2:9" x14ac:dyDescent="0.25">
      <c r="B13" s="5" t="s">
        <v>3</v>
      </c>
      <c r="C13" s="30"/>
      <c r="D13" s="23">
        <f t="shared" si="0"/>
        <v>0</v>
      </c>
      <c r="E13" s="22" t="s">
        <v>1</v>
      </c>
      <c r="F13" s="14"/>
      <c r="G13" s="15"/>
      <c r="H13" s="34"/>
      <c r="I13" s="16"/>
    </row>
    <row r="14" spans="2:9" x14ac:dyDescent="0.25">
      <c r="B14" s="5" t="s">
        <v>5</v>
      </c>
      <c r="C14" s="30"/>
      <c r="D14" s="23">
        <f t="shared" si="0"/>
        <v>0</v>
      </c>
      <c r="E14" s="22" t="s">
        <v>12</v>
      </c>
      <c r="F14" s="28"/>
      <c r="G14" s="15"/>
      <c r="H14" s="35"/>
      <c r="I14" s="16"/>
    </row>
    <row r="15" spans="2:9" x14ac:dyDescent="0.25">
      <c r="B15" s="5" t="s">
        <v>32</v>
      </c>
      <c r="C15" s="30"/>
      <c r="D15" s="23">
        <f t="shared" si="0"/>
        <v>0</v>
      </c>
      <c r="E15" s="22" t="s">
        <v>9</v>
      </c>
      <c r="F15" s="17"/>
      <c r="G15" s="15"/>
      <c r="H15" s="133"/>
      <c r="I15" s="135"/>
    </row>
    <row r="16" spans="2:9" x14ac:dyDescent="0.25">
      <c r="B16" s="8" t="s">
        <v>4</v>
      </c>
      <c r="C16" s="36">
        <f>100%-C8</f>
        <v>1</v>
      </c>
      <c r="D16" s="33">
        <f t="shared" si="0"/>
        <v>0</v>
      </c>
      <c r="E16" s="22" t="s">
        <v>9</v>
      </c>
      <c r="F16" s="17"/>
      <c r="G16" s="18"/>
      <c r="H16" s="134"/>
      <c r="I16" s="136"/>
    </row>
    <row r="17" spans="2:9" x14ac:dyDescent="0.25">
      <c r="B17" s="39" t="s">
        <v>26</v>
      </c>
      <c r="C17" s="30"/>
      <c r="D17" s="33">
        <f t="shared" si="0"/>
        <v>0</v>
      </c>
      <c r="E17" s="22" t="s">
        <v>9</v>
      </c>
      <c r="F17" s="17"/>
      <c r="G17" s="15"/>
      <c r="H17" s="35"/>
      <c r="I17" s="16"/>
    </row>
    <row r="18" spans="2:9" x14ac:dyDescent="0.25">
      <c r="B18" s="39" t="s">
        <v>27</v>
      </c>
      <c r="C18" s="30"/>
      <c r="D18" s="33">
        <f t="shared" si="0"/>
        <v>0</v>
      </c>
      <c r="E18" s="22" t="s">
        <v>9</v>
      </c>
      <c r="F18" s="17"/>
      <c r="G18" s="18"/>
      <c r="H18" s="35"/>
      <c r="I18" s="16"/>
    </row>
    <row r="19" spans="2:9" ht="45" x14ac:dyDescent="0.25">
      <c r="B19" s="40" t="s">
        <v>28</v>
      </c>
      <c r="C19" s="30"/>
      <c r="D19" s="33">
        <f t="shared" si="0"/>
        <v>0</v>
      </c>
      <c r="E19" s="22" t="s">
        <v>9</v>
      </c>
      <c r="F19" s="17"/>
      <c r="G19" s="15"/>
      <c r="H19" s="35"/>
      <c r="I19" s="16"/>
    </row>
    <row r="20" spans="2:9" x14ac:dyDescent="0.25">
      <c r="B20" s="39" t="s">
        <v>29</v>
      </c>
      <c r="C20" s="30"/>
      <c r="D20" s="33">
        <f t="shared" si="0"/>
        <v>0</v>
      </c>
      <c r="E20" s="22" t="s">
        <v>9</v>
      </c>
      <c r="F20" s="17"/>
      <c r="G20" s="18"/>
      <c r="H20" s="35"/>
      <c r="I20" s="16"/>
    </row>
    <row r="21" spans="2:9" ht="15" customHeight="1" x14ac:dyDescent="0.25">
      <c r="B21" s="39" t="s">
        <v>30</v>
      </c>
      <c r="C21" s="30"/>
      <c r="D21" s="33">
        <f t="shared" si="0"/>
        <v>0</v>
      </c>
      <c r="E21" s="22" t="s">
        <v>9</v>
      </c>
      <c r="F21" s="17"/>
      <c r="G21" s="15"/>
      <c r="H21" s="35"/>
      <c r="I21" s="16"/>
    </row>
    <row r="22" spans="2:9" x14ac:dyDescent="0.25">
      <c r="B22" s="39" t="s">
        <v>31</v>
      </c>
      <c r="C22" s="30"/>
      <c r="D22" s="33">
        <f t="shared" si="0"/>
        <v>0</v>
      </c>
      <c r="E22" s="22" t="s">
        <v>9</v>
      </c>
      <c r="F22" s="17"/>
      <c r="G22" s="18"/>
      <c r="H22" s="35"/>
      <c r="I22" s="16"/>
    </row>
    <row r="23" spans="2:9" ht="29.25" customHeight="1" x14ac:dyDescent="0.25">
      <c r="B23" s="39" t="s">
        <v>33</v>
      </c>
      <c r="C23" s="30"/>
      <c r="D23" s="33">
        <f t="shared" si="0"/>
        <v>0</v>
      </c>
      <c r="E23" s="22" t="s">
        <v>9</v>
      </c>
      <c r="F23" s="17"/>
      <c r="G23" s="15"/>
      <c r="H23" s="35"/>
      <c r="I23" s="16"/>
    </row>
    <row r="24" spans="2:9" x14ac:dyDescent="0.25">
      <c r="B24" s="39" t="s">
        <v>34</v>
      </c>
      <c r="C24" s="30"/>
      <c r="D24" s="33">
        <f t="shared" si="0"/>
        <v>0</v>
      </c>
      <c r="E24" s="22" t="s">
        <v>9</v>
      </c>
      <c r="F24" s="17"/>
      <c r="G24" s="18"/>
      <c r="H24" s="35"/>
      <c r="I24" s="16"/>
    </row>
    <row r="25" spans="2:9" x14ac:dyDescent="0.25">
      <c r="B25" s="39" t="s">
        <v>35</v>
      </c>
      <c r="C25" s="30"/>
      <c r="D25" s="33">
        <f t="shared" si="0"/>
        <v>0</v>
      </c>
      <c r="E25" s="22" t="s">
        <v>9</v>
      </c>
      <c r="F25" s="17"/>
      <c r="G25" s="15"/>
      <c r="H25" s="35"/>
      <c r="I25" s="16"/>
    </row>
    <row r="26" spans="2:9" x14ac:dyDescent="0.25">
      <c r="B26" s="39" t="s">
        <v>36</v>
      </c>
      <c r="C26" s="30"/>
      <c r="D26" s="33">
        <f t="shared" si="0"/>
        <v>0</v>
      </c>
      <c r="E26" s="22" t="s">
        <v>9</v>
      </c>
      <c r="F26" s="17"/>
      <c r="G26" s="18"/>
      <c r="H26" s="35"/>
      <c r="I26" s="16"/>
    </row>
    <row r="27" spans="2:9" x14ac:dyDescent="0.25">
      <c r="B27" s="39" t="s">
        <v>37</v>
      </c>
      <c r="C27" s="30"/>
      <c r="D27" s="33">
        <f t="shared" si="0"/>
        <v>0</v>
      </c>
      <c r="E27" s="22" t="s">
        <v>9</v>
      </c>
      <c r="F27" s="17"/>
      <c r="G27" s="15"/>
      <c r="H27" s="35"/>
      <c r="I27" s="16"/>
    </row>
    <row r="28" spans="2:9" x14ac:dyDescent="0.25">
      <c r="B28" s="41" t="s">
        <v>38</v>
      </c>
      <c r="C28" s="30"/>
      <c r="D28" s="33">
        <f t="shared" si="0"/>
        <v>0</v>
      </c>
      <c r="E28" s="22" t="s">
        <v>9</v>
      </c>
      <c r="F28" s="17"/>
      <c r="G28" s="18"/>
      <c r="H28" s="35"/>
      <c r="I28" s="16"/>
    </row>
    <row r="29" spans="2:9" x14ac:dyDescent="0.25">
      <c r="B29" s="41" t="s">
        <v>39</v>
      </c>
      <c r="C29" s="30"/>
      <c r="D29" s="33">
        <f t="shared" si="0"/>
        <v>0</v>
      </c>
      <c r="E29" s="22" t="s">
        <v>9</v>
      </c>
      <c r="F29" s="17"/>
      <c r="G29" s="15"/>
      <c r="H29" s="35"/>
      <c r="I29" s="16"/>
    </row>
    <row r="30" spans="2:9" x14ac:dyDescent="0.25">
      <c r="B30" s="41" t="s">
        <v>40</v>
      </c>
      <c r="C30" s="30"/>
      <c r="D30" s="33">
        <f t="shared" si="0"/>
        <v>0</v>
      </c>
      <c r="E30" s="22" t="s">
        <v>9</v>
      </c>
      <c r="F30" s="17"/>
      <c r="G30" s="18"/>
      <c r="H30" s="35"/>
      <c r="I30" s="16"/>
    </row>
    <row r="31" spans="2:9" x14ac:dyDescent="0.25">
      <c r="B31" s="41" t="s">
        <v>41</v>
      </c>
      <c r="C31" s="30"/>
      <c r="D31" s="33">
        <f t="shared" si="0"/>
        <v>0</v>
      </c>
      <c r="E31" s="22" t="s">
        <v>9</v>
      </c>
      <c r="F31" s="17"/>
      <c r="G31" s="15"/>
      <c r="H31" s="35"/>
      <c r="I31" s="16"/>
    </row>
    <row r="32" spans="2:9" ht="30" x14ac:dyDescent="0.25">
      <c r="B32" s="42" t="s">
        <v>42</v>
      </c>
      <c r="C32" s="30"/>
      <c r="D32" s="33">
        <f t="shared" si="0"/>
        <v>0</v>
      </c>
      <c r="E32" s="22" t="s">
        <v>9</v>
      </c>
      <c r="F32" s="17"/>
      <c r="G32" s="18"/>
      <c r="H32" s="35"/>
      <c r="I32" s="16"/>
    </row>
    <row r="33" spans="2:9" ht="30" x14ac:dyDescent="0.25">
      <c r="B33" s="42" t="s">
        <v>43</v>
      </c>
      <c r="C33" s="30"/>
      <c r="D33" s="33">
        <f t="shared" si="0"/>
        <v>0</v>
      </c>
      <c r="E33" s="22" t="s">
        <v>9</v>
      </c>
      <c r="F33" s="17"/>
      <c r="G33" s="15"/>
      <c r="H33" s="35"/>
      <c r="I33" s="16"/>
    </row>
    <row r="34" spans="2:9" x14ac:dyDescent="0.25">
      <c r="B34" s="41" t="s">
        <v>44</v>
      </c>
      <c r="C34" s="30"/>
      <c r="D34" s="33">
        <f t="shared" si="0"/>
        <v>0</v>
      </c>
      <c r="E34" s="22" t="s">
        <v>9</v>
      </c>
      <c r="F34" s="17"/>
      <c r="G34" s="18"/>
      <c r="H34" s="35"/>
      <c r="I34" s="16"/>
    </row>
    <row r="35" spans="2:9" x14ac:dyDescent="0.25">
      <c r="B35" s="41" t="s">
        <v>45</v>
      </c>
      <c r="C35" s="30"/>
      <c r="D35" s="33">
        <f t="shared" si="0"/>
        <v>0</v>
      </c>
      <c r="E35" s="22" t="s">
        <v>9</v>
      </c>
      <c r="F35" s="17"/>
      <c r="G35" s="15"/>
      <c r="H35" s="35"/>
      <c r="I35" s="16"/>
    </row>
    <row r="36" spans="2:9" x14ac:dyDescent="0.25">
      <c r="B36" s="41" t="s">
        <v>46</v>
      </c>
      <c r="C36" s="30"/>
      <c r="D36" s="33">
        <f t="shared" si="0"/>
        <v>0</v>
      </c>
      <c r="E36" s="22" t="s">
        <v>9</v>
      </c>
      <c r="F36" s="17"/>
      <c r="G36" s="18"/>
      <c r="H36" s="35"/>
      <c r="I36" s="16"/>
    </row>
    <row r="37" spans="2:9" ht="15.75" thickBot="1" x14ac:dyDescent="0.3">
      <c r="B37" s="41" t="s">
        <v>47</v>
      </c>
      <c r="C37" s="30"/>
      <c r="D37" s="33">
        <f t="shared" si="0"/>
        <v>0</v>
      </c>
      <c r="E37" s="22" t="s">
        <v>9</v>
      </c>
      <c r="F37" s="17"/>
      <c r="G37" s="15"/>
      <c r="H37" s="35"/>
      <c r="I37" s="16"/>
    </row>
    <row r="38" spans="2:9" ht="15.75" thickBot="1" x14ac:dyDescent="0.3">
      <c r="C38" s="37">
        <f>C8+C16</f>
        <v>1</v>
      </c>
      <c r="D38" s="38">
        <f>IFERROR(D8+D16, "-" )</f>
        <v>0</v>
      </c>
    </row>
    <row r="49" spans="1:9" ht="15.75" thickBot="1" x14ac:dyDescent="0.3"/>
    <row r="50" spans="1:9" x14ac:dyDescent="0.25">
      <c r="A50" s="12"/>
      <c r="B50" s="7" t="s">
        <v>10</v>
      </c>
      <c r="E50" s="2"/>
      <c r="F50" s="1"/>
    </row>
    <row r="51" spans="1:9" x14ac:dyDescent="0.25">
      <c r="A51" s="13">
        <v>1</v>
      </c>
      <c r="B51" s="27"/>
      <c r="F51" s="4"/>
      <c r="G51" s="2"/>
    </row>
    <row r="52" spans="1:9" x14ac:dyDescent="0.25">
      <c r="A52" s="13">
        <v>2</v>
      </c>
      <c r="B52" s="27"/>
      <c r="D52" s="24" t="s">
        <v>20</v>
      </c>
      <c r="F52" s="4"/>
      <c r="G52" s="2"/>
    </row>
    <row r="53" spans="1:9" x14ac:dyDescent="0.25">
      <c r="A53" s="13">
        <v>3</v>
      </c>
      <c r="B53" s="27" t="s">
        <v>11</v>
      </c>
      <c r="D53" s="137" t="s">
        <v>23</v>
      </c>
      <c r="E53" s="137"/>
      <c r="F53" s="137"/>
      <c r="G53" s="26"/>
      <c r="H53" s="25"/>
      <c r="I53" s="25"/>
    </row>
    <row r="54" spans="1:9" x14ac:dyDescent="0.25">
      <c r="A54" s="13">
        <v>4</v>
      </c>
      <c r="B54" s="27" t="s">
        <v>11</v>
      </c>
      <c r="D54" s="25"/>
      <c r="E54" s="25"/>
      <c r="F54" s="25"/>
      <c r="G54" s="25"/>
      <c r="H54" s="25"/>
      <c r="I54" s="25"/>
    </row>
    <row r="55" spans="1:9" x14ac:dyDescent="0.25">
      <c r="A55" s="13">
        <v>5</v>
      </c>
      <c r="B55" s="27" t="s">
        <v>11</v>
      </c>
      <c r="D55" s="137" t="s">
        <v>24</v>
      </c>
      <c r="E55" s="137"/>
      <c r="F55" s="137"/>
      <c r="G55" s="25"/>
      <c r="H55" s="25"/>
      <c r="I55" s="25"/>
    </row>
    <row r="56" spans="1:9" x14ac:dyDescent="0.25">
      <c r="A56" s="13">
        <v>6</v>
      </c>
      <c r="B56" s="27" t="s">
        <v>11</v>
      </c>
    </row>
    <row r="57" spans="1:9" x14ac:dyDescent="0.25">
      <c r="A57" s="13">
        <v>7</v>
      </c>
      <c r="B57" s="27" t="s">
        <v>11</v>
      </c>
    </row>
    <row r="58" spans="1:9" x14ac:dyDescent="0.25">
      <c r="A58" s="13">
        <v>8</v>
      </c>
      <c r="B58" s="27" t="s">
        <v>11</v>
      </c>
      <c r="G58" s="31"/>
    </row>
  </sheetData>
  <mergeCells count="4">
    <mergeCell ref="H15:H16"/>
    <mergeCell ref="I15:I16"/>
    <mergeCell ref="D53:F53"/>
    <mergeCell ref="D55:F55"/>
  </mergeCells>
  <pageMargins left="0.25" right="0.25" top="0.75" bottom="0.75" header="0.3" footer="0.3"/>
  <pageSetup paperSize="9" scale="5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58"/>
  <sheetViews>
    <sheetView showGridLines="0" view="pageBreakPreview" zoomScale="85" zoomScaleNormal="85" zoomScaleSheetLayoutView="85" workbookViewId="0">
      <pane ySplit="2" topLeftCell="A3" activePane="bottomLeft" state="frozen"/>
      <selection pane="bottomLeft" activeCell="B5" sqref="B5"/>
    </sheetView>
  </sheetViews>
  <sheetFormatPr defaultRowHeight="15" x14ac:dyDescent="0.25"/>
  <cols>
    <col min="1" max="1" width="6.5703125" customWidth="1"/>
    <col min="2" max="2" width="71" customWidth="1"/>
    <col min="3" max="3" width="17.85546875" customWidth="1"/>
    <col min="4" max="4" width="22.85546875" customWidth="1"/>
    <col min="5" max="5" width="20" customWidth="1"/>
    <col min="6" max="7" width="19.140625" customWidth="1"/>
    <col min="8" max="8" width="69.5703125" customWidth="1"/>
    <col min="9" max="9" width="24.28515625" customWidth="1"/>
  </cols>
  <sheetData>
    <row r="3" spans="2:9" ht="6" customHeight="1" thickBot="1" x14ac:dyDescent="0.3"/>
    <row r="4" spans="2:9" ht="30" x14ac:dyDescent="0.25">
      <c r="B4" s="3" t="s">
        <v>121</v>
      </c>
    </row>
    <row r="5" spans="2:9" x14ac:dyDescent="0.25">
      <c r="B5" s="14">
        <f>'Расчет стоимости'!G184</f>
        <v>0</v>
      </c>
      <c r="C5" t="s">
        <v>25</v>
      </c>
    </row>
    <row r="6" spans="2:9" ht="15.75" thickBot="1" x14ac:dyDescent="0.3"/>
    <row r="7" spans="2:9" ht="45" x14ac:dyDescent="0.25">
      <c r="B7" s="3" t="s">
        <v>19</v>
      </c>
      <c r="C7" s="6" t="s">
        <v>8</v>
      </c>
      <c r="D7" s="3" t="s">
        <v>15</v>
      </c>
      <c r="E7" s="20" t="s">
        <v>21</v>
      </c>
      <c r="F7" s="7" t="s">
        <v>16</v>
      </c>
      <c r="G7" s="7" t="s">
        <v>22</v>
      </c>
      <c r="H7" s="7" t="s">
        <v>17</v>
      </c>
      <c r="I7" s="19" t="s">
        <v>18</v>
      </c>
    </row>
    <row r="8" spans="2:9" x14ac:dyDescent="0.25">
      <c r="B8" s="8" t="s">
        <v>0</v>
      </c>
      <c r="C8" s="29">
        <f>SUM(C9:C15)</f>
        <v>0</v>
      </c>
      <c r="D8" s="32">
        <f>IFERROR(C8*$B$5,"-")</f>
        <v>0</v>
      </c>
      <c r="E8" s="21" t="s">
        <v>7</v>
      </c>
      <c r="F8" s="9" t="s">
        <v>7</v>
      </c>
      <c r="G8" s="10" t="s">
        <v>7</v>
      </c>
      <c r="H8" s="11" t="s">
        <v>7</v>
      </c>
      <c r="I8" s="11" t="s">
        <v>7</v>
      </c>
    </row>
    <row r="9" spans="2:9" x14ac:dyDescent="0.25">
      <c r="B9" s="5" t="s">
        <v>14</v>
      </c>
      <c r="C9" s="30"/>
      <c r="D9" s="23">
        <f t="shared" ref="D9:D37" si="0">IFERROR(C9*$B$5,"-")</f>
        <v>0</v>
      </c>
      <c r="E9" s="22" t="s">
        <v>1</v>
      </c>
      <c r="F9" s="14"/>
      <c r="G9" s="15"/>
      <c r="H9" s="34"/>
      <c r="I9" s="16"/>
    </row>
    <row r="10" spans="2:9" x14ac:dyDescent="0.25">
      <c r="B10" s="5" t="s">
        <v>13</v>
      </c>
      <c r="C10" s="30"/>
      <c r="D10" s="23">
        <f t="shared" si="0"/>
        <v>0</v>
      </c>
      <c r="E10" s="22" t="s">
        <v>1</v>
      </c>
      <c r="F10" s="14"/>
      <c r="G10" s="15"/>
      <c r="H10" s="34"/>
      <c r="I10" s="16"/>
    </row>
    <row r="11" spans="2:9" x14ac:dyDescent="0.25">
      <c r="B11" s="5" t="s">
        <v>6</v>
      </c>
      <c r="C11" s="30"/>
      <c r="D11" s="23">
        <f t="shared" si="0"/>
        <v>0</v>
      </c>
      <c r="E11" s="22" t="s">
        <v>1</v>
      </c>
      <c r="F11" s="14"/>
      <c r="G11" s="15"/>
      <c r="H11" s="34"/>
      <c r="I11" s="16"/>
    </row>
    <row r="12" spans="2:9" x14ac:dyDescent="0.25">
      <c r="B12" s="5" t="s">
        <v>2</v>
      </c>
      <c r="C12" s="30"/>
      <c r="D12" s="23">
        <f t="shared" si="0"/>
        <v>0</v>
      </c>
      <c r="E12" s="22" t="s">
        <v>1</v>
      </c>
      <c r="F12" s="14"/>
      <c r="G12" s="15"/>
      <c r="H12" s="34"/>
      <c r="I12" s="16"/>
    </row>
    <row r="13" spans="2:9" x14ac:dyDescent="0.25">
      <c r="B13" s="5" t="s">
        <v>3</v>
      </c>
      <c r="C13" s="30"/>
      <c r="D13" s="23">
        <f t="shared" si="0"/>
        <v>0</v>
      </c>
      <c r="E13" s="22" t="s">
        <v>1</v>
      </c>
      <c r="F13" s="14"/>
      <c r="G13" s="15"/>
      <c r="H13" s="34"/>
      <c r="I13" s="16"/>
    </row>
    <row r="14" spans="2:9" x14ac:dyDescent="0.25">
      <c r="B14" s="5" t="s">
        <v>5</v>
      </c>
      <c r="C14" s="30"/>
      <c r="D14" s="23">
        <f t="shared" si="0"/>
        <v>0</v>
      </c>
      <c r="E14" s="22" t="s">
        <v>12</v>
      </c>
      <c r="F14" s="28"/>
      <c r="G14" s="15"/>
      <c r="H14" s="35"/>
      <c r="I14" s="16"/>
    </row>
    <row r="15" spans="2:9" x14ac:dyDescent="0.25">
      <c r="B15" s="5" t="s">
        <v>32</v>
      </c>
      <c r="C15" s="30"/>
      <c r="D15" s="23">
        <f t="shared" si="0"/>
        <v>0</v>
      </c>
      <c r="E15" s="22" t="s">
        <v>9</v>
      </c>
      <c r="F15" s="17"/>
      <c r="G15" s="15"/>
      <c r="H15" s="133"/>
      <c r="I15" s="135"/>
    </row>
    <row r="16" spans="2:9" x14ac:dyDescent="0.25">
      <c r="B16" s="8" t="s">
        <v>4</v>
      </c>
      <c r="C16" s="36">
        <f>100%-C8</f>
        <v>1</v>
      </c>
      <c r="D16" s="33">
        <f t="shared" si="0"/>
        <v>0</v>
      </c>
      <c r="E16" s="22" t="s">
        <v>9</v>
      </c>
      <c r="F16" s="17"/>
      <c r="G16" s="18"/>
      <c r="H16" s="134"/>
      <c r="I16" s="136"/>
    </row>
    <row r="17" spans="2:9" x14ac:dyDescent="0.25">
      <c r="B17" s="39" t="s">
        <v>26</v>
      </c>
      <c r="C17" s="30"/>
      <c r="D17" s="33">
        <f t="shared" si="0"/>
        <v>0</v>
      </c>
      <c r="E17" s="22" t="s">
        <v>9</v>
      </c>
      <c r="F17" s="17"/>
      <c r="G17" s="15"/>
      <c r="H17" s="35"/>
      <c r="I17" s="16"/>
    </row>
    <row r="18" spans="2:9" x14ac:dyDescent="0.25">
      <c r="B18" s="39" t="s">
        <v>27</v>
      </c>
      <c r="C18" s="30"/>
      <c r="D18" s="33">
        <f t="shared" si="0"/>
        <v>0</v>
      </c>
      <c r="E18" s="22" t="s">
        <v>9</v>
      </c>
      <c r="F18" s="17"/>
      <c r="G18" s="18"/>
      <c r="H18" s="35"/>
      <c r="I18" s="16"/>
    </row>
    <row r="19" spans="2:9" ht="45" x14ac:dyDescent="0.25">
      <c r="B19" s="40" t="s">
        <v>28</v>
      </c>
      <c r="C19" s="30"/>
      <c r="D19" s="33">
        <f t="shared" si="0"/>
        <v>0</v>
      </c>
      <c r="E19" s="22" t="s">
        <v>9</v>
      </c>
      <c r="F19" s="17"/>
      <c r="G19" s="15"/>
      <c r="H19" s="35"/>
      <c r="I19" s="16"/>
    </row>
    <row r="20" spans="2:9" x14ac:dyDescent="0.25">
      <c r="B20" s="39" t="s">
        <v>29</v>
      </c>
      <c r="C20" s="30"/>
      <c r="D20" s="33">
        <f t="shared" si="0"/>
        <v>0</v>
      </c>
      <c r="E20" s="22" t="s">
        <v>9</v>
      </c>
      <c r="F20" s="17"/>
      <c r="G20" s="18"/>
      <c r="H20" s="35"/>
      <c r="I20" s="16"/>
    </row>
    <row r="21" spans="2:9" ht="15" customHeight="1" x14ac:dyDescent="0.25">
      <c r="B21" s="39" t="s">
        <v>30</v>
      </c>
      <c r="C21" s="30"/>
      <c r="D21" s="33">
        <f t="shared" si="0"/>
        <v>0</v>
      </c>
      <c r="E21" s="22" t="s">
        <v>9</v>
      </c>
      <c r="F21" s="17"/>
      <c r="G21" s="15"/>
      <c r="H21" s="35"/>
      <c r="I21" s="16"/>
    </row>
    <row r="22" spans="2:9" x14ac:dyDescent="0.25">
      <c r="B22" s="39" t="s">
        <v>31</v>
      </c>
      <c r="C22" s="30"/>
      <c r="D22" s="33">
        <f t="shared" si="0"/>
        <v>0</v>
      </c>
      <c r="E22" s="22" t="s">
        <v>9</v>
      </c>
      <c r="F22" s="17"/>
      <c r="G22" s="18"/>
      <c r="H22" s="35"/>
      <c r="I22" s="16"/>
    </row>
    <row r="23" spans="2:9" ht="29.25" customHeight="1" x14ac:dyDescent="0.25">
      <c r="B23" s="39" t="s">
        <v>33</v>
      </c>
      <c r="C23" s="30"/>
      <c r="D23" s="33">
        <f t="shared" si="0"/>
        <v>0</v>
      </c>
      <c r="E23" s="22" t="s">
        <v>9</v>
      </c>
      <c r="F23" s="17"/>
      <c r="G23" s="15"/>
      <c r="H23" s="35"/>
      <c r="I23" s="16"/>
    </row>
    <row r="24" spans="2:9" x14ac:dyDescent="0.25">
      <c r="B24" s="39" t="s">
        <v>34</v>
      </c>
      <c r="C24" s="30"/>
      <c r="D24" s="33">
        <f t="shared" si="0"/>
        <v>0</v>
      </c>
      <c r="E24" s="22" t="s">
        <v>9</v>
      </c>
      <c r="F24" s="17"/>
      <c r="G24" s="18"/>
      <c r="H24" s="35"/>
      <c r="I24" s="16"/>
    </row>
    <row r="25" spans="2:9" x14ac:dyDescent="0.25">
      <c r="B25" s="39" t="s">
        <v>35</v>
      </c>
      <c r="C25" s="30"/>
      <c r="D25" s="33">
        <f t="shared" si="0"/>
        <v>0</v>
      </c>
      <c r="E25" s="22" t="s">
        <v>9</v>
      </c>
      <c r="F25" s="17"/>
      <c r="G25" s="15"/>
      <c r="H25" s="35"/>
      <c r="I25" s="16"/>
    </row>
    <row r="26" spans="2:9" x14ac:dyDescent="0.25">
      <c r="B26" s="39" t="s">
        <v>36</v>
      </c>
      <c r="C26" s="30"/>
      <c r="D26" s="33">
        <f t="shared" si="0"/>
        <v>0</v>
      </c>
      <c r="E26" s="22" t="s">
        <v>9</v>
      </c>
      <c r="F26" s="17"/>
      <c r="G26" s="18"/>
      <c r="H26" s="35"/>
      <c r="I26" s="16"/>
    </row>
    <row r="27" spans="2:9" x14ac:dyDescent="0.25">
      <c r="B27" s="39" t="s">
        <v>37</v>
      </c>
      <c r="C27" s="30"/>
      <c r="D27" s="33">
        <f t="shared" si="0"/>
        <v>0</v>
      </c>
      <c r="E27" s="22" t="s">
        <v>9</v>
      </c>
      <c r="F27" s="17"/>
      <c r="G27" s="15"/>
      <c r="H27" s="35"/>
      <c r="I27" s="16"/>
    </row>
    <row r="28" spans="2:9" x14ac:dyDescent="0.25">
      <c r="B28" s="41" t="s">
        <v>38</v>
      </c>
      <c r="C28" s="30"/>
      <c r="D28" s="33">
        <f t="shared" si="0"/>
        <v>0</v>
      </c>
      <c r="E28" s="22" t="s">
        <v>9</v>
      </c>
      <c r="F28" s="17"/>
      <c r="G28" s="18"/>
      <c r="H28" s="35"/>
      <c r="I28" s="16"/>
    </row>
    <row r="29" spans="2:9" x14ac:dyDescent="0.25">
      <c r="B29" s="41" t="s">
        <v>39</v>
      </c>
      <c r="C29" s="30"/>
      <c r="D29" s="33">
        <f t="shared" si="0"/>
        <v>0</v>
      </c>
      <c r="E29" s="22" t="s">
        <v>9</v>
      </c>
      <c r="F29" s="17"/>
      <c r="G29" s="15"/>
      <c r="H29" s="35"/>
      <c r="I29" s="16"/>
    </row>
    <row r="30" spans="2:9" x14ac:dyDescent="0.25">
      <c r="B30" s="41" t="s">
        <v>40</v>
      </c>
      <c r="C30" s="30"/>
      <c r="D30" s="33">
        <f t="shared" si="0"/>
        <v>0</v>
      </c>
      <c r="E30" s="22" t="s">
        <v>9</v>
      </c>
      <c r="F30" s="17"/>
      <c r="G30" s="18"/>
      <c r="H30" s="35"/>
      <c r="I30" s="16"/>
    </row>
    <row r="31" spans="2:9" x14ac:dyDescent="0.25">
      <c r="B31" s="41" t="s">
        <v>41</v>
      </c>
      <c r="C31" s="30"/>
      <c r="D31" s="33">
        <f t="shared" si="0"/>
        <v>0</v>
      </c>
      <c r="E31" s="22" t="s">
        <v>9</v>
      </c>
      <c r="F31" s="17"/>
      <c r="G31" s="15"/>
      <c r="H31" s="35"/>
      <c r="I31" s="16"/>
    </row>
    <row r="32" spans="2:9" ht="30" x14ac:dyDescent="0.25">
      <c r="B32" s="42" t="s">
        <v>42</v>
      </c>
      <c r="C32" s="30"/>
      <c r="D32" s="33">
        <f t="shared" si="0"/>
        <v>0</v>
      </c>
      <c r="E32" s="22" t="s">
        <v>9</v>
      </c>
      <c r="F32" s="17"/>
      <c r="G32" s="18"/>
      <c r="H32" s="35"/>
      <c r="I32" s="16"/>
    </row>
    <row r="33" spans="2:9" ht="30" x14ac:dyDescent="0.25">
      <c r="B33" s="42" t="s">
        <v>43</v>
      </c>
      <c r="C33" s="30"/>
      <c r="D33" s="33">
        <f t="shared" si="0"/>
        <v>0</v>
      </c>
      <c r="E33" s="22" t="s">
        <v>9</v>
      </c>
      <c r="F33" s="17"/>
      <c r="G33" s="15"/>
      <c r="H33" s="35"/>
      <c r="I33" s="16"/>
    </row>
    <row r="34" spans="2:9" x14ac:dyDescent="0.25">
      <c r="B34" s="41" t="s">
        <v>44</v>
      </c>
      <c r="C34" s="30"/>
      <c r="D34" s="33">
        <f t="shared" si="0"/>
        <v>0</v>
      </c>
      <c r="E34" s="22" t="s">
        <v>9</v>
      </c>
      <c r="F34" s="17"/>
      <c r="G34" s="18"/>
      <c r="H34" s="35"/>
      <c r="I34" s="16"/>
    </row>
    <row r="35" spans="2:9" x14ac:dyDescent="0.25">
      <c r="B35" s="41" t="s">
        <v>45</v>
      </c>
      <c r="C35" s="30"/>
      <c r="D35" s="33">
        <f t="shared" si="0"/>
        <v>0</v>
      </c>
      <c r="E35" s="22" t="s">
        <v>9</v>
      </c>
      <c r="F35" s="17"/>
      <c r="G35" s="15"/>
      <c r="H35" s="35"/>
      <c r="I35" s="16"/>
    </row>
    <row r="36" spans="2:9" x14ac:dyDescent="0.25">
      <c r="B36" s="41" t="s">
        <v>46</v>
      </c>
      <c r="C36" s="30"/>
      <c r="D36" s="33">
        <f t="shared" si="0"/>
        <v>0</v>
      </c>
      <c r="E36" s="22" t="s">
        <v>9</v>
      </c>
      <c r="F36" s="17"/>
      <c r="G36" s="18"/>
      <c r="H36" s="35"/>
      <c r="I36" s="16"/>
    </row>
    <row r="37" spans="2:9" ht="15.75" thickBot="1" x14ac:dyDescent="0.3">
      <c r="B37" s="41" t="s">
        <v>47</v>
      </c>
      <c r="C37" s="30"/>
      <c r="D37" s="33">
        <f t="shared" si="0"/>
        <v>0</v>
      </c>
      <c r="E37" s="22" t="s">
        <v>9</v>
      </c>
      <c r="F37" s="17"/>
      <c r="G37" s="15"/>
      <c r="H37" s="35"/>
      <c r="I37" s="16"/>
    </row>
    <row r="38" spans="2:9" ht="15.75" thickBot="1" x14ac:dyDescent="0.3">
      <c r="C38" s="37">
        <f>C8+C16</f>
        <v>1</v>
      </c>
      <c r="D38" s="38">
        <f>IFERROR(D8+D16, "-" )</f>
        <v>0</v>
      </c>
    </row>
    <row r="49" spans="1:9" ht="15.75" thickBot="1" x14ac:dyDescent="0.3"/>
    <row r="50" spans="1:9" x14ac:dyDescent="0.25">
      <c r="A50" s="12"/>
      <c r="B50" s="7" t="s">
        <v>10</v>
      </c>
      <c r="E50" s="2"/>
      <c r="F50" s="1"/>
    </row>
    <row r="51" spans="1:9" x14ac:dyDescent="0.25">
      <c r="A51" s="13">
        <v>1</v>
      </c>
      <c r="B51" s="27"/>
      <c r="F51" s="4"/>
      <c r="G51" s="2"/>
    </row>
    <row r="52" spans="1:9" x14ac:dyDescent="0.25">
      <c r="A52" s="13">
        <v>2</v>
      </c>
      <c r="B52" s="27"/>
      <c r="D52" s="24" t="s">
        <v>20</v>
      </c>
      <c r="F52" s="4"/>
      <c r="G52" s="2"/>
    </row>
    <row r="53" spans="1:9" x14ac:dyDescent="0.25">
      <c r="A53" s="13">
        <v>3</v>
      </c>
      <c r="B53" s="27" t="s">
        <v>11</v>
      </c>
      <c r="D53" s="137" t="s">
        <v>23</v>
      </c>
      <c r="E53" s="137"/>
      <c r="F53" s="137"/>
      <c r="G53" s="26"/>
      <c r="H53" s="25"/>
      <c r="I53" s="25"/>
    </row>
    <row r="54" spans="1:9" x14ac:dyDescent="0.25">
      <c r="A54" s="13">
        <v>4</v>
      </c>
      <c r="B54" s="27" t="s">
        <v>11</v>
      </c>
      <c r="D54" s="25"/>
      <c r="E54" s="25"/>
      <c r="F54" s="25"/>
      <c r="G54" s="25"/>
      <c r="H54" s="25"/>
      <c r="I54" s="25"/>
    </row>
    <row r="55" spans="1:9" x14ac:dyDescent="0.25">
      <c r="A55" s="13">
        <v>5</v>
      </c>
      <c r="B55" s="27" t="s">
        <v>11</v>
      </c>
      <c r="D55" s="137" t="s">
        <v>24</v>
      </c>
      <c r="E55" s="137"/>
      <c r="F55" s="137"/>
      <c r="G55" s="25"/>
      <c r="H55" s="25"/>
      <c r="I55" s="25"/>
    </row>
    <row r="56" spans="1:9" x14ac:dyDescent="0.25">
      <c r="A56" s="13">
        <v>6</v>
      </c>
      <c r="B56" s="27" t="s">
        <v>11</v>
      </c>
    </row>
    <row r="57" spans="1:9" x14ac:dyDescent="0.25">
      <c r="A57" s="13">
        <v>7</v>
      </c>
      <c r="B57" s="27" t="s">
        <v>11</v>
      </c>
    </row>
    <row r="58" spans="1:9" x14ac:dyDescent="0.25">
      <c r="A58" s="13">
        <v>8</v>
      </c>
      <c r="B58" s="27" t="s">
        <v>11</v>
      </c>
      <c r="G58" s="31"/>
    </row>
  </sheetData>
  <mergeCells count="4">
    <mergeCell ref="D53:F53"/>
    <mergeCell ref="D55:F55"/>
    <mergeCell ref="H15:H16"/>
    <mergeCell ref="I15:I16"/>
  </mergeCells>
  <pageMargins left="0.25" right="0.25" top="0.75" bottom="0.75" header="0.3" footer="0.3"/>
  <pageSetup paperSize="9" scale="5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303DB360C1101547BF95885FB80263A5" ma:contentTypeVersion="12" ma:contentTypeDescription="Создание документа." ma:contentTypeScope="" ma:versionID="bcbc95fd656c9e1e3c72cdbeec641f02">
  <xsd:schema xmlns:xsd="http://www.w3.org/2001/XMLSchema" xmlns:xs="http://www.w3.org/2001/XMLSchema" xmlns:p="http://schemas.microsoft.com/office/2006/metadata/properties" xmlns:ns2="2ecc65ce-6619-4b9e-bcf8-aea254b75e20" xmlns:ns3="891a11a0-e675-424b-ac44-368c971ed285" targetNamespace="http://schemas.microsoft.com/office/2006/metadata/properties" ma:root="true" ma:fieldsID="16e30e825676d0a2e26526c595f7ff02" ns2:_="" ns3:_="">
    <xsd:import namespace="2ecc65ce-6619-4b9e-bcf8-aea254b75e20"/>
    <xsd:import namespace="891a11a0-e675-424b-ac44-368c971ed28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cc65ce-6619-4b9e-bcf8-aea254b75e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1a11a0-e675-424b-ac44-368c971ed28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BCCC502-7A89-43ED-BA76-C4FD5C0390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ecc65ce-6619-4b9e-bcf8-aea254b75e20"/>
    <ds:schemaRef ds:uri="891a11a0-e675-424b-ac44-368c971ed28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B8FDCB-3BFE-4A64-B0C2-774ED8A87256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2ecc65ce-6619-4b9e-bcf8-aea254b75e20"/>
    <ds:schemaRef ds:uri="http://schemas.microsoft.com/office/2006/documentManagement/types"/>
    <ds:schemaRef ds:uri="891a11a0-e675-424b-ac44-368c971ed285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7B24FA8-13AF-4AB7-A791-448C097A9EB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Расчет стоимости</vt:lpstr>
      <vt:lpstr>Детализация (Лот 1)</vt:lpstr>
      <vt:lpstr>Детализация (Лот 2)</vt:lpstr>
      <vt:lpstr>Детализация (Лоты 1+2)</vt:lpstr>
      <vt:lpstr>'Детализация (Лот 1)'!Область_печати</vt:lpstr>
      <vt:lpstr>'Детализация (Лот 2)'!Область_печати</vt:lpstr>
      <vt:lpstr>'Детализация (Лоты 1+2)'!Область_печати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Zurnadzhian, Ashot</dc:creator>
  <cp:lastModifiedBy>Бердикулов Марат Серикович</cp:lastModifiedBy>
  <cp:lastPrinted>2021-12-09T14:22:32Z</cp:lastPrinted>
  <dcterms:created xsi:type="dcterms:W3CDTF">2021-11-22T12:21:37Z</dcterms:created>
  <dcterms:modified xsi:type="dcterms:W3CDTF">2025-02-19T06:58:38Z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e815a84-bb14-486b-9367-c1af54c95fa4_Enabled">
    <vt:lpwstr>true</vt:lpwstr>
  </property>
  <property fmtid="{D5CDD505-2E9C-101B-9397-08002B2CF9AE}" pid="3" name="MSIP_Label_0e815a84-bb14-486b-9367-c1af54c95fa4_SetDate">
    <vt:lpwstr>2021-11-22T12:21:37Z</vt:lpwstr>
  </property>
  <property fmtid="{D5CDD505-2E9C-101B-9397-08002B2CF9AE}" pid="4" name="MSIP_Label_0e815a84-bb14-486b-9367-c1af54c95fa4_Method">
    <vt:lpwstr>Standard</vt:lpwstr>
  </property>
  <property fmtid="{D5CDD505-2E9C-101B-9397-08002B2CF9AE}" pid="5" name="MSIP_Label_0e815a84-bb14-486b-9367-c1af54c95fa4_Name">
    <vt:lpwstr>Standard</vt:lpwstr>
  </property>
  <property fmtid="{D5CDD505-2E9C-101B-9397-08002B2CF9AE}" pid="6" name="MSIP_Label_0e815a84-bb14-486b-9367-c1af54c95fa4_SiteId">
    <vt:lpwstr>5dc645ed-297f-4dca-b0af-2339c71c5388</vt:lpwstr>
  </property>
  <property fmtid="{D5CDD505-2E9C-101B-9397-08002B2CF9AE}" pid="7" name="MSIP_Label_0e815a84-bb14-486b-9367-c1af54c95fa4_ActionId">
    <vt:lpwstr>997ba971-c2c7-4ba0-a5b8-79592d6c7293</vt:lpwstr>
  </property>
  <property fmtid="{D5CDD505-2E9C-101B-9397-08002B2CF9AE}" pid="8" name="MSIP_Label_0e815a84-bb14-486b-9367-c1af54c95fa4_ContentBits">
    <vt:lpwstr>0</vt:lpwstr>
  </property>
  <property fmtid="{D5CDD505-2E9C-101B-9397-08002B2CF9AE}" pid="9" name="ContentTypeId">
    <vt:lpwstr>0x010100303DB360C1101547BF95885FB80263A5</vt:lpwstr>
  </property>
</Properties>
</file>