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Отдел закупок\Дудченко К\2025\1. В работе\Утилизация отходов\ЭГ 1\Приглашение с приложенями\"/>
    </mc:Choice>
  </mc:AlternateContent>
  <bookViews>
    <workbookView xWindow="0" yWindow="0" windowWidth="12050" windowHeight="11100"/>
  </bookViews>
  <sheets>
    <sheet name="Форма ТКП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6" i="2" l="1"/>
  <c r="K46" i="2"/>
  <c r="K52" i="2"/>
  <c r="K54" i="2" s="1"/>
  <c r="K51" i="2"/>
  <c r="L51" i="2" s="1"/>
  <c r="K50" i="2"/>
  <c r="L50" i="2" s="1"/>
  <c r="L49" i="2"/>
  <c r="K49" i="2"/>
  <c r="K48" i="2"/>
  <c r="L48" i="2" s="1"/>
  <c r="K47" i="2"/>
  <c r="L47" i="2" s="1"/>
  <c r="K44" i="2"/>
  <c r="K33" i="2"/>
  <c r="K23" i="2"/>
  <c r="K13" i="2"/>
  <c r="K43" i="2"/>
  <c r="L43" i="2" s="1"/>
  <c r="K42" i="2"/>
  <c r="L42" i="2" s="1"/>
  <c r="K41" i="2"/>
  <c r="L41" i="2" s="1"/>
  <c r="K40" i="2"/>
  <c r="L40" i="2" s="1"/>
  <c r="K34" i="2" l="1"/>
  <c r="L34" i="2" s="1"/>
  <c r="K35" i="2"/>
  <c r="L35" i="2" s="1"/>
  <c r="K36" i="2"/>
  <c r="L36" i="2" s="1"/>
  <c r="K37" i="2"/>
  <c r="L37" i="2" s="1"/>
  <c r="K38" i="2"/>
  <c r="L38" i="2" s="1"/>
  <c r="K39" i="2"/>
  <c r="L39" i="2" s="1"/>
  <c r="L33" i="2"/>
  <c r="K26" i="2"/>
  <c r="L26" i="2" s="1"/>
  <c r="K27" i="2"/>
  <c r="L27" i="2" s="1"/>
  <c r="K28" i="2"/>
  <c r="L28" i="2" s="1"/>
  <c r="K29" i="2"/>
  <c r="L29" i="2" s="1"/>
  <c r="K30" i="2"/>
  <c r="L30" i="2" s="1"/>
  <c r="K25" i="2"/>
  <c r="L25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L13" i="2"/>
  <c r="K10" i="2"/>
  <c r="L10" i="2" s="1"/>
  <c r="K9" i="2"/>
  <c r="L9" i="2" s="1"/>
  <c r="K31" i="2" l="1"/>
  <c r="K11" i="2"/>
</calcChain>
</file>

<file path=xl/sharedStrings.xml><?xml version="1.0" encoding="utf-8"?>
<sst xmlns="http://schemas.openxmlformats.org/spreadsheetml/2006/main" count="202" uniqueCount="114">
  <si>
    <r>
      <t xml:space="preserve">Коммерческое предложение 
</t>
    </r>
    <r>
      <rPr>
        <i/>
        <sz val="14"/>
        <color theme="1"/>
        <rFont val="Tahoma"/>
        <family val="2"/>
        <charset val="204"/>
      </rPr>
      <t xml:space="preserve">(Указать наименование организации)
</t>
    </r>
    <r>
      <rPr>
        <b/>
        <sz val="14"/>
        <color theme="1"/>
        <rFont val="Tahoma"/>
        <family val="2"/>
        <charset val="204"/>
      </rPr>
      <t xml:space="preserve">
</t>
    </r>
  </si>
  <si>
    <t>ФИРМЕННЫЙ БЛАНК КОМПАНИИ-ПРЕТЕНДЕНТА</t>
  </si>
  <si>
    <t>№ п/п</t>
  </si>
  <si>
    <t>Наименование отхода</t>
  </si>
  <si>
    <t>Код отхода</t>
  </si>
  <si>
    <r>
      <t xml:space="preserve">Объем </t>
    </r>
    <r>
      <rPr>
        <sz val="10"/>
        <color theme="1"/>
        <rFont val="Tahoma"/>
        <family val="2"/>
        <charset val="204"/>
      </rPr>
      <t>(предварительный) образования, т/год</t>
    </r>
  </si>
  <si>
    <t>Периодичность вывоза</t>
  </si>
  <si>
    <t>Место накопления</t>
  </si>
  <si>
    <t>Способ накопления</t>
  </si>
  <si>
    <t>Услуга*</t>
  </si>
  <si>
    <t>1 раз в месяц</t>
  </si>
  <si>
    <t>Закрытое производственное помещение</t>
  </si>
  <si>
    <t>С, О</t>
  </si>
  <si>
    <t>Всплывшие нефтепродукты из нефтеловушек и аналогичных сооружений</t>
  </si>
  <si>
    <t>4 06 350 01 31 3</t>
  </si>
  <si>
    <t>Открытые площадки для временного накопления отходов</t>
  </si>
  <si>
    <t>Металлические бочки или еврокубы</t>
  </si>
  <si>
    <t>Шлам очистки емкостей и трубопроводов от нефти и нефтепродуктов</t>
  </si>
  <si>
    <t>Отходы антифризов на основе этиленгликоля</t>
  </si>
  <si>
    <t>9 21 210 01 31 3</t>
  </si>
  <si>
    <t>Отходы смазок на основе нефтяных масел</t>
  </si>
  <si>
    <t>4 06 410 01 39 3</t>
  </si>
  <si>
    <t>Нефтяные промывочные жидкости, утратившие потребительские свойства, не загрязненные веществами 1 - 2 классов опасности</t>
  </si>
  <si>
    <t>4 06 310 01 31 3</t>
  </si>
  <si>
    <t>Обтирочный материал, загрязненный нефтью или нефтепродуктами (содержание нефти или нефтепродуктов 15% и более)</t>
  </si>
  <si>
    <t>9 19 204 01 60 3</t>
  </si>
  <si>
    <t>Фильтры очистки масла автотранспортных средств отработанные</t>
  </si>
  <si>
    <t>9 21 302 01 52 3</t>
  </si>
  <si>
    <t>Фильтры очистки топлива автотранспортных средств отработанные</t>
  </si>
  <si>
    <t>9 21 303 01 52 3</t>
  </si>
  <si>
    <t>Песок, загрязненный нефтью или нефтепродуктами (содержание нефти или нефтепродуктов 15 % и более)</t>
  </si>
  <si>
    <t>9 19 201 01 39 3</t>
  </si>
  <si>
    <t>Шины пневматические автомобильные отработанные (включая КГШ R57)</t>
  </si>
  <si>
    <t>9 21 110 01 50 4</t>
  </si>
  <si>
    <t>Навалом</t>
  </si>
  <si>
    <t>С, У</t>
  </si>
  <si>
    <t>Светодиодные лампы, утратившие потребительские свойства</t>
  </si>
  <si>
    <t>4 82 415 01 52 4</t>
  </si>
  <si>
    <t>Стеллаж</t>
  </si>
  <si>
    <t>Клавиатура, манипулятор «мышь» с соединительными проводами, утратившие потребительские свойства</t>
  </si>
  <si>
    <t>4 81 204 01 52 4</t>
  </si>
  <si>
    <t>1 раз в 6 месяцев</t>
  </si>
  <si>
    <t>Картриджи печатающих устройств с содержанием тонера менее 7 % отработанные</t>
  </si>
  <si>
    <t>4 81 203 02 52 4</t>
  </si>
  <si>
    <t>Системный блок компьютера, утративший потребительские свойства</t>
  </si>
  <si>
    <t>4 81 201 01 52 4</t>
  </si>
  <si>
    <t>Принтеры, сканеры, многофункциональные устройства (МФУ), утратившие потребительские свойства</t>
  </si>
  <si>
    <t>4 81 202 01 52 4</t>
  </si>
  <si>
    <t>Мониторы компьютерные жидкокристаллические, утратившие потребительские свойства</t>
  </si>
  <si>
    <t>4 81 205 02 52 4</t>
  </si>
  <si>
    <t>Отходы бумаги и картона от канцелярской деятельности и делопроизводства</t>
  </si>
  <si>
    <t>4 05 122 02 60 5</t>
  </si>
  <si>
    <t>40-футовый металлический контейнер на ПЗТО</t>
  </si>
  <si>
    <t>Отходы упаковочной бумаги незагрязненные</t>
  </si>
  <si>
    <t>4 05 182 01 60 5</t>
  </si>
  <si>
    <t>Отходы упаковочного картона незагрязненные</t>
  </si>
  <si>
    <t>4 05 183 01 60 5</t>
  </si>
  <si>
    <t>Отходы пленки полиэтилена и изделий из нее незагрязненные</t>
  </si>
  <si>
    <t>4 34 110 02 29 5</t>
  </si>
  <si>
    <t>Отходы полипропиленовой тары незагрязненной</t>
  </si>
  <si>
    <t>4 34 120 04 51 5</t>
  </si>
  <si>
    <t>Отходы полиэтиленовой тары незагрязненной</t>
  </si>
  <si>
    <t>4 34 110 04 51 5</t>
  </si>
  <si>
    <t>Цена транспотрных услуг без НДС в руб. за 1 тонну</t>
  </si>
  <si>
    <t>Транспортные услуги рассчитываются за 1 тонну с учетом выввоза отходов с территории Быстринского ГОКа (с. Газимурский завод).</t>
  </si>
  <si>
    <t>Общая сумма без НДС в руб. за год</t>
  </si>
  <si>
    <t>Стоимость оказания услуг за год</t>
  </si>
  <si>
    <t>Стоимость оказания услуг (С, У, О) без НДС в руб. за год</t>
  </si>
  <si>
    <t>Цена услуг без НДС в руб. за 1 тонну</t>
  </si>
  <si>
    <t>2 раза в месяц</t>
  </si>
  <si>
    <t>Камеры пневматических шин автомобильных отработанные</t>
  </si>
  <si>
    <t>9 21 120 01 50 4</t>
  </si>
  <si>
    <t>ЛОТ №1</t>
  </si>
  <si>
    <t>9 11 200 02 39 3</t>
  </si>
  <si>
    <t>Грунт, загрязненный нефтью или нефтепродуктами (содержание нефти или нефтепродуктов 15% и более)</t>
  </si>
  <si>
    <t>9 31 100 01 39 3</t>
  </si>
  <si>
    <t>ЛОТ №2</t>
  </si>
  <si>
    <t>ЛОТ №3</t>
  </si>
  <si>
    <t>Отходы клея и клеящих веществ на основе полиэфирных и эпоксидных смол</t>
  </si>
  <si>
    <t>4 19 123 23 30 3</t>
  </si>
  <si>
    <t>Отходы клея на основе каучука</t>
  </si>
  <si>
    <t>4 19 123 51 30 3</t>
  </si>
  <si>
    <t>Материалы лакокрасочные на основе сложных полиэфиров в среде негалогенированных органических растворителей в металлической таре, утратившие потребительские свойства</t>
  </si>
  <si>
    <t>4 14 422 13 53 3</t>
  </si>
  <si>
    <t>Фильтры сепараторные очистки сжатого воздуха компресорных установок отработанные (содержание нефтепродуктов 15 % и более)</t>
  </si>
  <si>
    <t>9 18 302 71 52 3</t>
  </si>
  <si>
    <t>Фильтры очистки масла компрессорных установок отработанные (содержание нефтепродуктов 15% и более)</t>
  </si>
  <si>
    <t>9 18 302 82 52 4</t>
  </si>
  <si>
    <t>Сорбенты на основе торфа и/или сфагнового мха, загрязненные нефтепродуктами (содержание нефтепродуктов 15% и более)</t>
  </si>
  <si>
    <t>4 42 507 11 49 3</t>
  </si>
  <si>
    <t>Лампы натриевые высокого давления, утратившие потребительские свойства</t>
  </si>
  <si>
    <t>4 82 411 21 52 3</t>
  </si>
  <si>
    <t>1 раз в 11 месяцев</t>
  </si>
  <si>
    <t>Специальный контейнер на площадке вспомогательных цехов</t>
  </si>
  <si>
    <t>Металлические контейнеры, фанерные или картонные коробки, ящики</t>
  </si>
  <si>
    <t>Платы электронные (кроме компьютерных), утратившие потребительские свойства</t>
  </si>
  <si>
    <t>4 81 121 91 52 4</t>
  </si>
  <si>
    <t>С, ОБ</t>
  </si>
  <si>
    <t>Светильники со светодиодными элементами в сборе, утратившие потребительские свойства</t>
  </si>
  <si>
    <t>4 82 427 11 52 4</t>
  </si>
  <si>
    <t xml:space="preserve">Выключатели автоматические, утратившие свои потребительские свойства </t>
  </si>
  <si>
    <t>4 82 986 11 52 4</t>
  </si>
  <si>
    <t>Изделия электроустановочные в смеси, утратившие свои потребительские свойства</t>
  </si>
  <si>
    <t>4 82 351 21 52 4</t>
  </si>
  <si>
    <t>ЛОТ №4</t>
  </si>
  <si>
    <t>ИТОГО по ЛОТУ №1:</t>
  </si>
  <si>
    <t>ИТОГО по ЛОТУ №2:</t>
  </si>
  <si>
    <t>ИТОГО по ЛОТУ №3:</t>
  </si>
  <si>
    <t>ИТОГО по ЛОТУ №4:</t>
  </si>
  <si>
    <t>* С – сбор, У - утилизация, О - обезвреживание, ОБ - обработка</t>
  </si>
  <si>
    <t>ЛОТ №5</t>
  </si>
  <si>
    <t>ИТОГО по ЛОТУ №5:</t>
  </si>
  <si>
    <t>ИТОГО:</t>
  </si>
  <si>
    <t>Условия индексации/ изменения стоимости услуг в период действия договора (со ссылкой на источник)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</si>
</sst>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8" formatCode="_-* #,##0.000_-;\-* #,##0.0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  <font>
      <i/>
      <sz val="11"/>
      <color theme="1"/>
      <name val="Tahoma"/>
      <family val="2"/>
      <charset val="204"/>
    </font>
    <font>
      <b/>
      <sz val="14"/>
      <color theme="1"/>
      <name val="Tahoma"/>
      <family val="2"/>
      <charset val="204"/>
    </font>
    <font>
      <i/>
      <sz val="14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8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25" xfId="0" applyFont="1" applyBorder="1" applyAlignment="1">
      <alignment horizontal="right" vertical="center" wrapText="1"/>
    </xf>
    <xf numFmtId="0" fontId="8" fillId="0" borderId="0" xfId="0" applyFont="1"/>
    <xf numFmtId="0" fontId="8" fillId="2" borderId="11" xfId="0" applyFont="1" applyFill="1" applyBorder="1"/>
    <xf numFmtId="0" fontId="8" fillId="2" borderId="19" xfId="0" applyFont="1" applyFill="1" applyBorder="1"/>
    <xf numFmtId="0" fontId="8" fillId="2" borderId="10" xfId="0" applyFont="1" applyFill="1" applyBorder="1"/>
    <xf numFmtId="0" fontId="8" fillId="2" borderId="20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7" xfId="0" applyFont="1" applyFill="1" applyBorder="1"/>
    <xf numFmtId="0" fontId="8" fillId="2" borderId="21" xfId="0" applyFont="1" applyFill="1" applyBorder="1"/>
    <xf numFmtId="168" fontId="2" fillId="0" borderId="13" xfId="1" applyNumberFormat="1" applyFont="1" applyBorder="1" applyAlignment="1">
      <alignment horizontal="center" vertical="center"/>
    </xf>
    <xf numFmtId="168" fontId="2" fillId="0" borderId="14" xfId="1" applyNumberFormat="1" applyFont="1" applyBorder="1" applyAlignment="1">
      <alignment horizontal="center" vertical="center"/>
    </xf>
    <xf numFmtId="168" fontId="2" fillId="0" borderId="12" xfId="1" applyNumberFormat="1" applyFont="1" applyBorder="1" applyAlignment="1">
      <alignment horizontal="center" vertical="center"/>
    </xf>
    <xf numFmtId="43" fontId="2" fillId="0" borderId="26" xfId="1" applyFont="1" applyBorder="1" applyAlignment="1">
      <alignment horizontal="center" vertical="center"/>
    </xf>
    <xf numFmtId="168" fontId="2" fillId="0" borderId="30" xfId="1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168" fontId="2" fillId="0" borderId="26" xfId="1" applyNumberFormat="1" applyFont="1" applyBorder="1" applyAlignment="1">
      <alignment horizontal="center" vertical="center"/>
    </xf>
    <xf numFmtId="168" fontId="2" fillId="0" borderId="28" xfId="1" applyNumberFormat="1" applyFont="1" applyBorder="1" applyAlignment="1">
      <alignment horizontal="center" vertical="center"/>
    </xf>
    <xf numFmtId="168" fontId="2" fillId="0" borderId="27" xfId="1" applyNumberFormat="1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2" fontId="8" fillId="2" borderId="19" xfId="0" applyNumberFormat="1" applyFont="1" applyFill="1" applyBorder="1" applyAlignment="1">
      <alignment horizontal="center" vertical="center"/>
    </xf>
    <xf numFmtId="2" fontId="9" fillId="4" borderId="15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2" fontId="9" fillId="4" borderId="6" xfId="0" applyNumberFormat="1" applyFont="1" applyFill="1" applyBorder="1" applyAlignment="1">
      <alignment horizontal="center" vertical="center"/>
    </xf>
    <xf numFmtId="2" fontId="9" fillId="4" borderId="4" xfId="0" applyNumberFormat="1" applyFont="1" applyFill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/>
    </xf>
    <xf numFmtId="2" fontId="8" fillId="2" borderId="13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2" fontId="9" fillId="4" borderId="12" xfId="0" applyNumberFormat="1" applyFont="1" applyFill="1" applyBorder="1" applyAlignment="1">
      <alignment horizontal="center" vertical="center"/>
    </xf>
    <xf numFmtId="2" fontId="8" fillId="0" borderId="25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topLeftCell="A43" zoomScale="40" zoomScaleNormal="40" workbookViewId="0">
      <selection activeCell="AB22" sqref="AB22"/>
    </sheetView>
  </sheetViews>
  <sheetFormatPr defaultRowHeight="14.5" x14ac:dyDescent="0.35"/>
  <cols>
    <col min="1" max="1" width="10.1796875" style="44" customWidth="1"/>
    <col min="2" max="2" width="44.7265625" style="44" customWidth="1"/>
    <col min="3" max="3" width="15.453125" style="44" customWidth="1"/>
    <col min="4" max="4" width="20.6328125" style="44" customWidth="1"/>
    <col min="5" max="5" width="19.26953125" style="44" customWidth="1"/>
    <col min="6" max="6" width="22.90625" style="44" customWidth="1"/>
    <col min="7" max="7" width="15.1796875" style="44" customWidth="1"/>
    <col min="8" max="8" width="10.1796875" style="44" customWidth="1"/>
    <col min="9" max="10" width="22.26953125" style="44" customWidth="1"/>
    <col min="11" max="11" width="23.81640625" style="81" customWidth="1"/>
    <col min="12" max="12" width="22.26953125" style="80" customWidth="1"/>
  </cols>
  <sheetData>
    <row r="1" spans="1:21" x14ac:dyDescent="0.35">
      <c r="A1" s="95" t="s">
        <v>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1" x14ac:dyDescent="0.3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1" ht="49.5" customHeight="1" thickBot="1" x14ac:dyDescent="0.4">
      <c r="A3" s="96" t="s">
        <v>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21" ht="18.75" customHeight="1" thickBot="1" x14ac:dyDescent="0.4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N4" s="4" t="s">
        <v>109</v>
      </c>
      <c r="O4" s="5"/>
      <c r="P4" s="5"/>
      <c r="Q4" s="5"/>
      <c r="R4" s="5"/>
      <c r="S4" s="5"/>
      <c r="T4" s="5"/>
      <c r="U4" s="6"/>
    </row>
    <row r="5" spans="1:21" ht="36.75" customHeight="1" thickBot="1" x14ac:dyDescent="0.4">
      <c r="A5" s="13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6" t="s">
        <v>66</v>
      </c>
      <c r="J5" s="16"/>
      <c r="K5" s="16"/>
      <c r="L5" s="17"/>
      <c r="N5" s="10" t="s">
        <v>64</v>
      </c>
      <c r="O5" s="11"/>
      <c r="P5" s="11"/>
      <c r="Q5" s="11"/>
      <c r="R5" s="11"/>
      <c r="S5" s="11"/>
      <c r="T5" s="11"/>
      <c r="U5" s="12"/>
    </row>
    <row r="6" spans="1:21" ht="33.75" customHeight="1" x14ac:dyDescent="0.35">
      <c r="A6" s="14"/>
      <c r="B6" s="14"/>
      <c r="C6" s="14"/>
      <c r="D6" s="14"/>
      <c r="E6" s="14"/>
      <c r="F6" s="14"/>
      <c r="G6" s="14"/>
      <c r="H6" s="14"/>
      <c r="I6" s="8" t="s">
        <v>68</v>
      </c>
      <c r="J6" s="8" t="s">
        <v>63</v>
      </c>
      <c r="K6" s="82" t="s">
        <v>67</v>
      </c>
      <c r="L6" s="83" t="s">
        <v>65</v>
      </c>
      <c r="N6" s="7"/>
      <c r="O6" s="7"/>
      <c r="P6" s="7"/>
      <c r="Q6" s="7"/>
      <c r="R6" s="7"/>
      <c r="S6" s="7"/>
    </row>
    <row r="7" spans="1:21" ht="16.5" customHeight="1" thickBot="1" x14ac:dyDescent="0.4">
      <c r="A7" s="15"/>
      <c r="B7" s="15"/>
      <c r="C7" s="15"/>
      <c r="D7" s="15"/>
      <c r="E7" s="15"/>
      <c r="F7" s="15"/>
      <c r="G7" s="15"/>
      <c r="H7" s="15"/>
      <c r="I7" s="9"/>
      <c r="J7" s="9"/>
      <c r="K7" s="84"/>
      <c r="L7" s="84"/>
    </row>
    <row r="8" spans="1:21" ht="24.5" customHeight="1" thickBot="1" x14ac:dyDescent="0.4">
      <c r="A8" s="18" t="s">
        <v>72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74"/>
    </row>
    <row r="9" spans="1:21" ht="37.5" customHeight="1" x14ac:dyDescent="0.35">
      <c r="A9" s="2">
        <v>1</v>
      </c>
      <c r="B9" s="23" t="s">
        <v>32</v>
      </c>
      <c r="C9" s="24" t="s">
        <v>33</v>
      </c>
      <c r="D9" s="56">
        <v>900</v>
      </c>
      <c r="E9" s="24" t="s">
        <v>69</v>
      </c>
      <c r="F9" s="25" t="s">
        <v>15</v>
      </c>
      <c r="G9" s="26" t="s">
        <v>34</v>
      </c>
      <c r="H9" s="27" t="s">
        <v>35</v>
      </c>
      <c r="I9" s="45"/>
      <c r="J9" s="46"/>
      <c r="K9" s="85">
        <f>I9*D9</f>
        <v>0</v>
      </c>
      <c r="L9" s="86">
        <f>K9+(J9*D9)</f>
        <v>0</v>
      </c>
    </row>
    <row r="10" spans="1:21" ht="33.75" customHeight="1" thickBot="1" x14ac:dyDescent="0.4">
      <c r="A10" s="3">
        <v>2</v>
      </c>
      <c r="B10" s="38" t="s">
        <v>70</v>
      </c>
      <c r="C10" s="39" t="s">
        <v>71</v>
      </c>
      <c r="D10" s="57">
        <v>2.6709999999999998</v>
      </c>
      <c r="E10" s="39" t="s">
        <v>69</v>
      </c>
      <c r="F10" s="40"/>
      <c r="G10" s="41"/>
      <c r="H10" s="42" t="s">
        <v>35</v>
      </c>
      <c r="I10" s="47"/>
      <c r="J10" s="48"/>
      <c r="K10" s="87">
        <f>I10*D10</f>
        <v>0</v>
      </c>
      <c r="L10" s="88">
        <f>K10+(J10*D10)</f>
        <v>0</v>
      </c>
    </row>
    <row r="11" spans="1:21" ht="26.5" customHeight="1" thickBot="1" x14ac:dyDescent="0.4">
      <c r="A11" s="43" t="s">
        <v>105</v>
      </c>
      <c r="B11" s="43"/>
      <c r="C11" s="43"/>
      <c r="D11" s="43"/>
      <c r="E11" s="43"/>
      <c r="F11" s="43"/>
      <c r="G11" s="43"/>
      <c r="H11" s="43"/>
      <c r="I11" s="43"/>
      <c r="J11" s="43"/>
      <c r="K11" s="89">
        <f>L9+L10</f>
        <v>0</v>
      </c>
      <c r="L11" s="90"/>
    </row>
    <row r="12" spans="1:21" ht="24.5" customHeight="1" thickBot="1" x14ac:dyDescent="0.4">
      <c r="A12" s="18" t="s">
        <v>76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74"/>
    </row>
    <row r="13" spans="1:21" ht="33.75" customHeight="1" x14ac:dyDescent="0.35">
      <c r="A13" s="2">
        <v>1</v>
      </c>
      <c r="B13" s="23" t="s">
        <v>13</v>
      </c>
      <c r="C13" s="24" t="s">
        <v>14</v>
      </c>
      <c r="D13" s="53">
        <v>15.273</v>
      </c>
      <c r="E13" s="24" t="s">
        <v>10</v>
      </c>
      <c r="F13" s="20" t="s">
        <v>15</v>
      </c>
      <c r="G13" s="20" t="s">
        <v>16</v>
      </c>
      <c r="H13" s="24" t="s">
        <v>35</v>
      </c>
      <c r="I13" s="45"/>
      <c r="J13" s="46"/>
      <c r="K13" s="85">
        <f>D13*I13</f>
        <v>0</v>
      </c>
      <c r="L13" s="86">
        <f t="shared" ref="L13:L18" si="0">K13+(J13*D13)</f>
        <v>0</v>
      </c>
    </row>
    <row r="14" spans="1:21" ht="25.5" customHeight="1" x14ac:dyDescent="0.35">
      <c r="A14" s="1">
        <v>2</v>
      </c>
      <c r="B14" s="33" t="s">
        <v>17</v>
      </c>
      <c r="C14" s="34" t="s">
        <v>73</v>
      </c>
      <c r="D14" s="54">
        <v>90.004000000000005</v>
      </c>
      <c r="E14" s="34" t="s">
        <v>10</v>
      </c>
      <c r="F14" s="37"/>
      <c r="G14" s="37"/>
      <c r="H14" s="34" t="s">
        <v>35</v>
      </c>
      <c r="I14" s="49"/>
      <c r="J14" s="46"/>
      <c r="K14" s="85">
        <f t="shared" ref="K14:K22" si="1">D14*I14</f>
        <v>0</v>
      </c>
      <c r="L14" s="86">
        <f t="shared" si="0"/>
        <v>0</v>
      </c>
    </row>
    <row r="15" spans="1:21" ht="27.75" customHeight="1" x14ac:dyDescent="0.35">
      <c r="A15" s="1">
        <v>3</v>
      </c>
      <c r="B15" s="33" t="s">
        <v>18</v>
      </c>
      <c r="C15" s="34" t="s">
        <v>19</v>
      </c>
      <c r="D15" s="54">
        <v>18.7</v>
      </c>
      <c r="E15" s="34" t="s">
        <v>10</v>
      </c>
      <c r="F15" s="37"/>
      <c r="G15" s="37"/>
      <c r="H15" s="34" t="s">
        <v>35</v>
      </c>
      <c r="I15" s="49"/>
      <c r="J15" s="46"/>
      <c r="K15" s="85">
        <f t="shared" si="1"/>
        <v>0</v>
      </c>
      <c r="L15" s="86">
        <f t="shared" si="0"/>
        <v>0</v>
      </c>
    </row>
    <row r="16" spans="1:21" ht="24.75" customHeight="1" x14ac:dyDescent="0.35">
      <c r="A16" s="1">
        <v>4</v>
      </c>
      <c r="B16" s="33" t="s">
        <v>20</v>
      </c>
      <c r="C16" s="34" t="s">
        <v>21</v>
      </c>
      <c r="D16" s="54">
        <v>20.13</v>
      </c>
      <c r="E16" s="34" t="s">
        <v>10</v>
      </c>
      <c r="F16" s="37"/>
      <c r="G16" s="37"/>
      <c r="H16" s="34" t="s">
        <v>35</v>
      </c>
      <c r="I16" s="49"/>
      <c r="J16" s="46"/>
      <c r="K16" s="85">
        <f t="shared" si="1"/>
        <v>0</v>
      </c>
      <c r="L16" s="86">
        <f t="shared" si="0"/>
        <v>0</v>
      </c>
    </row>
    <row r="17" spans="1:12" ht="41.25" customHeight="1" x14ac:dyDescent="0.35">
      <c r="A17" s="1">
        <v>5</v>
      </c>
      <c r="B17" s="33" t="s">
        <v>22</v>
      </c>
      <c r="C17" s="34" t="s">
        <v>23</v>
      </c>
      <c r="D17" s="54">
        <v>1.1000000000000001</v>
      </c>
      <c r="E17" s="34" t="s">
        <v>10</v>
      </c>
      <c r="F17" s="37"/>
      <c r="G17" s="37"/>
      <c r="H17" s="34" t="s">
        <v>35</v>
      </c>
      <c r="I17" s="49"/>
      <c r="J17" s="46"/>
      <c r="K17" s="85">
        <f t="shared" si="1"/>
        <v>0</v>
      </c>
      <c r="L17" s="86">
        <f t="shared" si="0"/>
        <v>0</v>
      </c>
    </row>
    <row r="18" spans="1:12" ht="39" customHeight="1" x14ac:dyDescent="0.35">
      <c r="A18" s="1">
        <v>6</v>
      </c>
      <c r="B18" s="33" t="s">
        <v>24</v>
      </c>
      <c r="C18" s="34" t="s">
        <v>25</v>
      </c>
      <c r="D18" s="54">
        <v>109.545</v>
      </c>
      <c r="E18" s="34" t="s">
        <v>10</v>
      </c>
      <c r="F18" s="37"/>
      <c r="G18" s="37"/>
      <c r="H18" s="34" t="s">
        <v>35</v>
      </c>
      <c r="I18" s="49"/>
      <c r="J18" s="46"/>
      <c r="K18" s="85">
        <f t="shared" si="1"/>
        <v>0</v>
      </c>
      <c r="L18" s="86">
        <f t="shared" si="0"/>
        <v>0</v>
      </c>
    </row>
    <row r="19" spans="1:12" ht="32.25" customHeight="1" x14ac:dyDescent="0.35">
      <c r="A19" s="1">
        <v>7</v>
      </c>
      <c r="B19" s="33" t="s">
        <v>26</v>
      </c>
      <c r="C19" s="34" t="s">
        <v>27</v>
      </c>
      <c r="D19" s="54">
        <v>20.32</v>
      </c>
      <c r="E19" s="34" t="s">
        <v>10</v>
      </c>
      <c r="F19" s="37"/>
      <c r="G19" s="37"/>
      <c r="H19" s="34" t="s">
        <v>35</v>
      </c>
      <c r="I19" s="49"/>
      <c r="J19" s="46"/>
      <c r="K19" s="85">
        <f t="shared" si="1"/>
        <v>0</v>
      </c>
      <c r="L19" s="86">
        <f t="shared" ref="L19" si="2">K19+(J19*D19)</f>
        <v>0</v>
      </c>
    </row>
    <row r="20" spans="1:12" ht="30" customHeight="1" x14ac:dyDescent="0.35">
      <c r="A20" s="1">
        <v>8</v>
      </c>
      <c r="B20" s="33" t="s">
        <v>28</v>
      </c>
      <c r="C20" s="34" t="s">
        <v>29</v>
      </c>
      <c r="D20" s="54">
        <v>4.8449999999999998</v>
      </c>
      <c r="E20" s="34" t="s">
        <v>10</v>
      </c>
      <c r="F20" s="37"/>
      <c r="G20" s="37"/>
      <c r="H20" s="34" t="s">
        <v>35</v>
      </c>
      <c r="I20" s="49"/>
      <c r="J20" s="46"/>
      <c r="K20" s="85">
        <f t="shared" si="1"/>
        <v>0</v>
      </c>
      <c r="L20" s="86">
        <f>K20+(J20*D20)</f>
        <v>0</v>
      </c>
    </row>
    <row r="21" spans="1:12" ht="38.25" customHeight="1" x14ac:dyDescent="0.35">
      <c r="A21" s="1">
        <v>9</v>
      </c>
      <c r="B21" s="33" t="s">
        <v>30</v>
      </c>
      <c r="C21" s="34" t="s">
        <v>31</v>
      </c>
      <c r="D21" s="54">
        <v>17.516999999999999</v>
      </c>
      <c r="E21" s="34" t="s">
        <v>10</v>
      </c>
      <c r="F21" s="37"/>
      <c r="G21" s="37"/>
      <c r="H21" s="34" t="s">
        <v>35</v>
      </c>
      <c r="I21" s="49"/>
      <c r="J21" s="46"/>
      <c r="K21" s="85">
        <f t="shared" si="1"/>
        <v>0</v>
      </c>
      <c r="L21" s="86">
        <f>K21+(J21*D21)</f>
        <v>0</v>
      </c>
    </row>
    <row r="22" spans="1:12" ht="43.5" customHeight="1" thickBot="1" x14ac:dyDescent="0.4">
      <c r="A22" s="3">
        <v>10</v>
      </c>
      <c r="B22" s="28" t="s">
        <v>74</v>
      </c>
      <c r="C22" s="29" t="s">
        <v>75</v>
      </c>
      <c r="D22" s="55">
        <v>140.19</v>
      </c>
      <c r="E22" s="29" t="s">
        <v>10</v>
      </c>
      <c r="F22" s="21"/>
      <c r="G22" s="21"/>
      <c r="H22" s="29" t="s">
        <v>35</v>
      </c>
      <c r="I22" s="47"/>
      <c r="J22" s="50"/>
      <c r="K22" s="85">
        <f t="shared" si="1"/>
        <v>0</v>
      </c>
      <c r="L22" s="86">
        <f>K22+(J22*D22)</f>
        <v>0</v>
      </c>
    </row>
    <row r="23" spans="1:12" ht="26.5" customHeight="1" thickBot="1" x14ac:dyDescent="0.4">
      <c r="A23" s="43" t="s">
        <v>106</v>
      </c>
      <c r="B23" s="43"/>
      <c r="C23" s="43"/>
      <c r="D23" s="43"/>
      <c r="E23" s="43"/>
      <c r="F23" s="43"/>
      <c r="G23" s="43"/>
      <c r="H23" s="43"/>
      <c r="I23" s="43"/>
      <c r="J23" s="43"/>
      <c r="K23" s="89">
        <f>SUM(L13:L22)</f>
        <v>0</v>
      </c>
      <c r="L23" s="90"/>
    </row>
    <row r="24" spans="1:12" ht="24.5" customHeight="1" thickBot="1" x14ac:dyDescent="0.4">
      <c r="A24" s="18" t="s">
        <v>77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74"/>
    </row>
    <row r="25" spans="1:12" ht="33.75" customHeight="1" x14ac:dyDescent="0.35">
      <c r="A25" s="58">
        <v>1</v>
      </c>
      <c r="B25" s="23" t="s">
        <v>78</v>
      </c>
      <c r="C25" s="27" t="s">
        <v>79</v>
      </c>
      <c r="D25" s="53">
        <v>0.1</v>
      </c>
      <c r="E25" s="59" t="s">
        <v>41</v>
      </c>
      <c r="F25" s="25" t="s">
        <v>11</v>
      </c>
      <c r="G25" s="27" t="s">
        <v>38</v>
      </c>
      <c r="H25" s="27" t="s">
        <v>12</v>
      </c>
      <c r="I25" s="45"/>
      <c r="J25" s="46"/>
      <c r="K25" s="85">
        <f>D25*I25</f>
        <v>0</v>
      </c>
      <c r="L25" s="86">
        <f>K25+(J25*D25)</f>
        <v>0</v>
      </c>
    </row>
    <row r="26" spans="1:12" ht="42.75" customHeight="1" x14ac:dyDescent="0.35">
      <c r="A26" s="60">
        <v>2</v>
      </c>
      <c r="B26" s="33" t="s">
        <v>80</v>
      </c>
      <c r="C26" s="61" t="s">
        <v>81</v>
      </c>
      <c r="D26" s="54">
        <v>0.1</v>
      </c>
      <c r="E26" s="62" t="s">
        <v>41</v>
      </c>
      <c r="F26" s="63"/>
      <c r="G26" s="61" t="s">
        <v>38</v>
      </c>
      <c r="H26" s="61" t="s">
        <v>12</v>
      </c>
      <c r="I26" s="49"/>
      <c r="J26" s="46"/>
      <c r="K26" s="85">
        <f t="shared" ref="K26:K30" si="3">D26*I26</f>
        <v>0</v>
      </c>
      <c r="L26" s="86">
        <f t="shared" ref="L26:L30" si="4">K26+(J26*D26)</f>
        <v>0</v>
      </c>
    </row>
    <row r="27" spans="1:12" ht="30.75" customHeight="1" x14ac:dyDescent="0.35">
      <c r="A27" s="60">
        <v>3</v>
      </c>
      <c r="B27" s="33" t="s">
        <v>82</v>
      </c>
      <c r="C27" s="61" t="s">
        <v>83</v>
      </c>
      <c r="D27" s="54">
        <v>0.2</v>
      </c>
      <c r="E27" s="62" t="s">
        <v>41</v>
      </c>
      <c r="F27" s="63"/>
      <c r="G27" s="61" t="s">
        <v>38</v>
      </c>
      <c r="H27" s="61" t="s">
        <v>12</v>
      </c>
      <c r="I27" s="49"/>
      <c r="J27" s="46"/>
      <c r="K27" s="85">
        <f t="shared" si="3"/>
        <v>0</v>
      </c>
      <c r="L27" s="86">
        <f t="shared" si="4"/>
        <v>0</v>
      </c>
    </row>
    <row r="28" spans="1:12" ht="38.25" customHeight="1" x14ac:dyDescent="0.35">
      <c r="A28" s="60">
        <v>4</v>
      </c>
      <c r="B28" s="33" t="s">
        <v>84</v>
      </c>
      <c r="C28" s="61" t="s">
        <v>85</v>
      </c>
      <c r="D28" s="54">
        <v>1.6</v>
      </c>
      <c r="E28" s="62" t="s">
        <v>41</v>
      </c>
      <c r="F28" s="63" t="s">
        <v>15</v>
      </c>
      <c r="G28" s="61" t="s">
        <v>34</v>
      </c>
      <c r="H28" s="61" t="s">
        <v>12</v>
      </c>
      <c r="I28" s="49"/>
      <c r="J28" s="46"/>
      <c r="K28" s="85">
        <f t="shared" si="3"/>
        <v>0</v>
      </c>
      <c r="L28" s="86">
        <f t="shared" si="4"/>
        <v>0</v>
      </c>
    </row>
    <row r="29" spans="1:12" ht="31.5" customHeight="1" x14ac:dyDescent="0.35">
      <c r="A29" s="60">
        <v>5</v>
      </c>
      <c r="B29" s="33" t="s">
        <v>86</v>
      </c>
      <c r="C29" s="61" t="s">
        <v>87</v>
      </c>
      <c r="D29" s="54">
        <v>1.9</v>
      </c>
      <c r="E29" s="62" t="s">
        <v>41</v>
      </c>
      <c r="F29" s="63"/>
      <c r="G29" s="61" t="s">
        <v>34</v>
      </c>
      <c r="H29" s="61" t="s">
        <v>12</v>
      </c>
      <c r="I29" s="49"/>
      <c r="J29" s="46"/>
      <c r="K29" s="85">
        <f t="shared" si="3"/>
        <v>0</v>
      </c>
      <c r="L29" s="86">
        <f t="shared" si="4"/>
        <v>0</v>
      </c>
    </row>
    <row r="30" spans="1:12" ht="45.5" customHeight="1" thickBot="1" x14ac:dyDescent="0.4">
      <c r="A30" s="64">
        <v>6</v>
      </c>
      <c r="B30" s="28" t="s">
        <v>88</v>
      </c>
      <c r="C30" s="31" t="s">
        <v>89</v>
      </c>
      <c r="D30" s="55">
        <v>2.44</v>
      </c>
      <c r="E30" s="65" t="s">
        <v>41</v>
      </c>
      <c r="F30" s="30"/>
      <c r="G30" s="65" t="s">
        <v>16</v>
      </c>
      <c r="H30" s="31" t="s">
        <v>12</v>
      </c>
      <c r="I30" s="49"/>
      <c r="J30" s="46"/>
      <c r="K30" s="85">
        <f t="shared" si="3"/>
        <v>0</v>
      </c>
      <c r="L30" s="86">
        <f t="shared" si="4"/>
        <v>0</v>
      </c>
    </row>
    <row r="31" spans="1:12" ht="26.5" customHeight="1" thickBot="1" x14ac:dyDescent="0.4">
      <c r="A31" s="43" t="s">
        <v>107</v>
      </c>
      <c r="B31" s="43"/>
      <c r="C31" s="43"/>
      <c r="D31" s="43"/>
      <c r="E31" s="43"/>
      <c r="F31" s="43"/>
      <c r="G31" s="43"/>
      <c r="H31" s="43"/>
      <c r="I31" s="43"/>
      <c r="J31" s="43"/>
      <c r="K31" s="89">
        <f>SUM(L25:L30)</f>
        <v>0</v>
      </c>
      <c r="L31" s="90"/>
    </row>
    <row r="32" spans="1:12" ht="24.5" customHeight="1" thickBot="1" x14ac:dyDescent="0.4">
      <c r="A32" s="18" t="s">
        <v>104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74"/>
    </row>
    <row r="33" spans="1:12" ht="30" customHeight="1" x14ac:dyDescent="0.35">
      <c r="A33" s="58">
        <v>1</v>
      </c>
      <c r="B33" s="23" t="s">
        <v>90</v>
      </c>
      <c r="C33" s="27" t="s">
        <v>91</v>
      </c>
      <c r="D33" s="53">
        <v>0.2</v>
      </c>
      <c r="E33" s="59" t="s">
        <v>92</v>
      </c>
      <c r="F33" s="20" t="s">
        <v>93</v>
      </c>
      <c r="G33" s="20" t="s">
        <v>94</v>
      </c>
      <c r="H33" s="27" t="s">
        <v>35</v>
      </c>
      <c r="I33" s="51"/>
      <c r="J33" s="52"/>
      <c r="K33" s="91">
        <f>I33*D33</f>
        <v>0</v>
      </c>
      <c r="L33" s="78">
        <f>K33+(J33*D33)</f>
        <v>0</v>
      </c>
    </row>
    <row r="34" spans="1:12" ht="30.75" customHeight="1" x14ac:dyDescent="0.35">
      <c r="A34" s="60">
        <v>2</v>
      </c>
      <c r="B34" s="33" t="s">
        <v>95</v>
      </c>
      <c r="C34" s="61" t="s">
        <v>96</v>
      </c>
      <c r="D34" s="54">
        <v>0.55000000000000004</v>
      </c>
      <c r="E34" s="62" t="s">
        <v>92</v>
      </c>
      <c r="F34" s="37"/>
      <c r="G34" s="37"/>
      <c r="H34" s="61" t="s">
        <v>97</v>
      </c>
      <c r="I34" s="49"/>
      <c r="J34" s="46"/>
      <c r="K34" s="92">
        <f t="shared" ref="K34:K39" si="5">I34*D34</f>
        <v>0</v>
      </c>
      <c r="L34" s="79">
        <f t="shared" ref="L34:L39" si="6">K34+(J34*D34)</f>
        <v>0</v>
      </c>
    </row>
    <row r="35" spans="1:12" ht="30.75" customHeight="1" x14ac:dyDescent="0.35">
      <c r="A35" s="60">
        <v>3</v>
      </c>
      <c r="B35" s="33" t="s">
        <v>98</v>
      </c>
      <c r="C35" s="61" t="s">
        <v>99</v>
      </c>
      <c r="D35" s="54">
        <v>2.2000000000000002</v>
      </c>
      <c r="E35" s="62" t="s">
        <v>92</v>
      </c>
      <c r="F35" s="66"/>
      <c r="G35" s="66"/>
      <c r="H35" s="61" t="s">
        <v>35</v>
      </c>
      <c r="I35" s="49"/>
      <c r="J35" s="46"/>
      <c r="K35" s="92">
        <f t="shared" si="5"/>
        <v>0</v>
      </c>
      <c r="L35" s="79">
        <f t="shared" si="6"/>
        <v>0</v>
      </c>
    </row>
    <row r="36" spans="1:12" ht="31.5" customHeight="1" x14ac:dyDescent="0.35">
      <c r="A36" s="60">
        <v>4</v>
      </c>
      <c r="B36" s="33" t="s">
        <v>36</v>
      </c>
      <c r="C36" s="61" t="s">
        <v>37</v>
      </c>
      <c r="D36" s="54">
        <v>0.3</v>
      </c>
      <c r="E36" s="62" t="s">
        <v>92</v>
      </c>
      <c r="F36" s="40" t="s">
        <v>11</v>
      </c>
      <c r="G36" s="61" t="s">
        <v>38</v>
      </c>
      <c r="H36" s="61" t="s">
        <v>35</v>
      </c>
      <c r="I36" s="49"/>
      <c r="J36" s="46"/>
      <c r="K36" s="92">
        <f t="shared" si="5"/>
        <v>0</v>
      </c>
      <c r="L36" s="79">
        <f t="shared" si="6"/>
        <v>0</v>
      </c>
    </row>
    <row r="37" spans="1:12" ht="28.5" customHeight="1" x14ac:dyDescent="0.35">
      <c r="A37" s="60">
        <v>5</v>
      </c>
      <c r="B37" s="33" t="s">
        <v>39</v>
      </c>
      <c r="C37" s="61" t="s">
        <v>40</v>
      </c>
      <c r="D37" s="54">
        <v>0.28000000000000003</v>
      </c>
      <c r="E37" s="62" t="s">
        <v>92</v>
      </c>
      <c r="F37" s="37"/>
      <c r="G37" s="61" t="s">
        <v>38</v>
      </c>
      <c r="H37" s="61" t="s">
        <v>35</v>
      </c>
      <c r="I37" s="49"/>
      <c r="J37" s="46"/>
      <c r="K37" s="92">
        <f t="shared" si="5"/>
        <v>0</v>
      </c>
      <c r="L37" s="79">
        <f t="shared" si="6"/>
        <v>0</v>
      </c>
    </row>
    <row r="38" spans="1:12" ht="29.25" customHeight="1" x14ac:dyDescent="0.35">
      <c r="A38" s="60">
        <v>6</v>
      </c>
      <c r="B38" s="33" t="s">
        <v>42</v>
      </c>
      <c r="C38" s="61" t="s">
        <v>43</v>
      </c>
      <c r="D38" s="54">
        <v>1.123</v>
      </c>
      <c r="E38" s="62" t="s">
        <v>92</v>
      </c>
      <c r="F38" s="37"/>
      <c r="G38" s="61" t="s">
        <v>38</v>
      </c>
      <c r="H38" s="61" t="s">
        <v>35</v>
      </c>
      <c r="I38" s="49"/>
      <c r="J38" s="46"/>
      <c r="K38" s="92">
        <f t="shared" si="5"/>
        <v>0</v>
      </c>
      <c r="L38" s="79">
        <f t="shared" si="6"/>
        <v>0</v>
      </c>
    </row>
    <row r="39" spans="1:12" ht="27.75" customHeight="1" x14ac:dyDescent="0.35">
      <c r="A39" s="60">
        <v>7</v>
      </c>
      <c r="B39" s="33" t="s">
        <v>44</v>
      </c>
      <c r="C39" s="61" t="s">
        <v>45</v>
      </c>
      <c r="D39" s="54">
        <v>8.3000000000000004E-2</v>
      </c>
      <c r="E39" s="62" t="s">
        <v>92</v>
      </c>
      <c r="F39" s="37"/>
      <c r="G39" s="61" t="s">
        <v>38</v>
      </c>
      <c r="H39" s="61" t="s">
        <v>35</v>
      </c>
      <c r="I39" s="49"/>
      <c r="J39" s="46"/>
      <c r="K39" s="92">
        <f t="shared" si="5"/>
        <v>0</v>
      </c>
      <c r="L39" s="79">
        <f t="shared" si="6"/>
        <v>0</v>
      </c>
    </row>
    <row r="40" spans="1:12" ht="27" customHeight="1" x14ac:dyDescent="0.35">
      <c r="A40" s="60">
        <v>8</v>
      </c>
      <c r="B40" s="33" t="s">
        <v>46</v>
      </c>
      <c r="C40" s="61" t="s">
        <v>47</v>
      </c>
      <c r="D40" s="54">
        <v>0.17</v>
      </c>
      <c r="E40" s="62" t="s">
        <v>92</v>
      </c>
      <c r="F40" s="37"/>
      <c r="G40" s="61" t="s">
        <v>38</v>
      </c>
      <c r="H40" s="61" t="s">
        <v>35</v>
      </c>
      <c r="I40" s="49"/>
      <c r="J40" s="46"/>
      <c r="K40" s="92">
        <f t="shared" ref="K40:K43" si="7">I40*D40</f>
        <v>0</v>
      </c>
      <c r="L40" s="79">
        <f t="shared" ref="L40:L43" si="8">K40+(J40*D40)</f>
        <v>0</v>
      </c>
    </row>
    <row r="41" spans="1:12" ht="36.75" customHeight="1" x14ac:dyDescent="0.35">
      <c r="A41" s="67">
        <v>9</v>
      </c>
      <c r="B41" s="33" t="s">
        <v>48</v>
      </c>
      <c r="C41" s="61" t="s">
        <v>49</v>
      </c>
      <c r="D41" s="54">
        <v>0.19</v>
      </c>
      <c r="E41" s="62" t="s">
        <v>92</v>
      </c>
      <c r="F41" s="37"/>
      <c r="G41" s="61" t="s">
        <v>38</v>
      </c>
      <c r="H41" s="61" t="s">
        <v>35</v>
      </c>
      <c r="I41" s="49"/>
      <c r="J41" s="46"/>
      <c r="K41" s="92">
        <f t="shared" si="7"/>
        <v>0</v>
      </c>
      <c r="L41" s="79">
        <f t="shared" si="8"/>
        <v>0</v>
      </c>
    </row>
    <row r="42" spans="1:12" ht="18.75" customHeight="1" x14ac:dyDescent="0.35">
      <c r="A42" s="67">
        <v>10</v>
      </c>
      <c r="B42" s="33" t="s">
        <v>100</v>
      </c>
      <c r="C42" s="61" t="s">
        <v>101</v>
      </c>
      <c r="D42" s="54">
        <v>9.9000000000000005E-2</v>
      </c>
      <c r="E42" s="62" t="s">
        <v>92</v>
      </c>
      <c r="F42" s="37"/>
      <c r="G42" s="61" t="s">
        <v>38</v>
      </c>
      <c r="H42" s="61" t="s">
        <v>35</v>
      </c>
      <c r="I42" s="49"/>
      <c r="J42" s="46"/>
      <c r="K42" s="92">
        <f t="shared" si="7"/>
        <v>0</v>
      </c>
      <c r="L42" s="79">
        <f t="shared" si="8"/>
        <v>0</v>
      </c>
    </row>
    <row r="43" spans="1:12" ht="31.5" customHeight="1" thickBot="1" x14ac:dyDescent="0.4">
      <c r="A43" s="68">
        <v>11</v>
      </c>
      <c r="B43" s="28" t="s">
        <v>102</v>
      </c>
      <c r="C43" s="31" t="s">
        <v>103</v>
      </c>
      <c r="D43" s="55">
        <v>0.4</v>
      </c>
      <c r="E43" s="65" t="s">
        <v>92</v>
      </c>
      <c r="F43" s="21"/>
      <c r="G43" s="31" t="s">
        <v>38</v>
      </c>
      <c r="H43" s="31" t="s">
        <v>35</v>
      </c>
      <c r="I43" s="49"/>
      <c r="J43" s="46"/>
      <c r="K43" s="92">
        <f t="shared" si="7"/>
        <v>0</v>
      </c>
      <c r="L43" s="93">
        <f t="shared" si="8"/>
        <v>0</v>
      </c>
    </row>
    <row r="44" spans="1:12" ht="26.5" customHeight="1" thickBot="1" x14ac:dyDescent="0.4">
      <c r="A44" s="43" t="s">
        <v>108</v>
      </c>
      <c r="B44" s="43"/>
      <c r="C44" s="43"/>
      <c r="D44" s="43"/>
      <c r="E44" s="43"/>
      <c r="F44" s="43"/>
      <c r="G44" s="43"/>
      <c r="H44" s="43"/>
      <c r="I44" s="43"/>
      <c r="J44" s="43"/>
      <c r="K44" s="89">
        <f>SUM(L33:L43)</f>
        <v>0</v>
      </c>
      <c r="L44" s="90"/>
    </row>
    <row r="45" spans="1:12" ht="24.5" customHeight="1" thickBot="1" x14ac:dyDescent="0.4">
      <c r="A45" s="69" t="s">
        <v>110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5"/>
    </row>
    <row r="46" spans="1:12" ht="38" thickBot="1" x14ac:dyDescent="0.4">
      <c r="A46" s="22">
        <v>1</v>
      </c>
      <c r="B46" s="23" t="s">
        <v>50</v>
      </c>
      <c r="C46" s="24" t="s">
        <v>51</v>
      </c>
      <c r="D46" s="71">
        <v>2.81</v>
      </c>
      <c r="E46" s="25" t="s">
        <v>41</v>
      </c>
      <c r="F46" s="32" t="s">
        <v>52</v>
      </c>
      <c r="G46" s="24" t="s">
        <v>34</v>
      </c>
      <c r="H46" s="24" t="s">
        <v>97</v>
      </c>
      <c r="I46" s="51"/>
      <c r="J46" s="52"/>
      <c r="K46" s="91">
        <f>I46*D46</f>
        <v>0</v>
      </c>
      <c r="L46" s="78">
        <f>K46+(J46*D46)</f>
        <v>0</v>
      </c>
    </row>
    <row r="47" spans="1:12" ht="38" thickBot="1" x14ac:dyDescent="0.4">
      <c r="A47" s="22">
        <v>2</v>
      </c>
      <c r="B47" s="33" t="s">
        <v>53</v>
      </c>
      <c r="C47" s="34" t="s">
        <v>54</v>
      </c>
      <c r="D47" s="72">
        <v>6.13</v>
      </c>
      <c r="E47" s="63"/>
      <c r="F47" s="35" t="s">
        <v>52</v>
      </c>
      <c r="G47" s="34" t="s">
        <v>34</v>
      </c>
      <c r="H47" s="34" t="s">
        <v>97</v>
      </c>
      <c r="I47" s="49"/>
      <c r="J47" s="46"/>
      <c r="K47" s="92">
        <f t="shared" ref="K47:K51" si="9">I47*D47</f>
        <v>0</v>
      </c>
      <c r="L47" s="79">
        <f t="shared" ref="L47:L51" si="10">K47+(J47*D47)</f>
        <v>0</v>
      </c>
    </row>
    <row r="48" spans="1:12" ht="38" thickBot="1" x14ac:dyDescent="0.4">
      <c r="A48" s="22">
        <v>3</v>
      </c>
      <c r="B48" s="33" t="s">
        <v>55</v>
      </c>
      <c r="C48" s="34" t="s">
        <v>56</v>
      </c>
      <c r="D48" s="72">
        <v>31.640999999999998</v>
      </c>
      <c r="E48" s="63"/>
      <c r="F48" s="35" t="s">
        <v>52</v>
      </c>
      <c r="G48" s="34" t="s">
        <v>34</v>
      </c>
      <c r="H48" s="34" t="s">
        <v>97</v>
      </c>
      <c r="I48" s="49"/>
      <c r="J48" s="46"/>
      <c r="K48" s="92">
        <f t="shared" si="9"/>
        <v>0</v>
      </c>
      <c r="L48" s="79">
        <f t="shared" si="10"/>
        <v>0</v>
      </c>
    </row>
    <row r="49" spans="1:12" ht="38" thickBot="1" x14ac:dyDescent="0.4">
      <c r="A49" s="22">
        <v>4</v>
      </c>
      <c r="B49" s="33" t="s">
        <v>57</v>
      </c>
      <c r="C49" s="34" t="s">
        <v>58</v>
      </c>
      <c r="D49" s="72">
        <v>11.9</v>
      </c>
      <c r="E49" s="35" t="s">
        <v>41</v>
      </c>
      <c r="F49" s="35" t="s">
        <v>52</v>
      </c>
      <c r="G49" s="34" t="s">
        <v>34</v>
      </c>
      <c r="H49" s="34" t="s">
        <v>97</v>
      </c>
      <c r="I49" s="49"/>
      <c r="J49" s="46"/>
      <c r="K49" s="92">
        <f t="shared" si="9"/>
        <v>0</v>
      </c>
      <c r="L49" s="79">
        <f t="shared" si="10"/>
        <v>0</v>
      </c>
    </row>
    <row r="50" spans="1:12" ht="38" thickBot="1" x14ac:dyDescent="0.4">
      <c r="A50" s="22">
        <v>5</v>
      </c>
      <c r="B50" s="33" t="s">
        <v>59</v>
      </c>
      <c r="C50" s="34" t="s">
        <v>60</v>
      </c>
      <c r="D50" s="72">
        <v>88.63</v>
      </c>
      <c r="E50" s="35" t="s">
        <v>41</v>
      </c>
      <c r="F50" s="35" t="s">
        <v>52</v>
      </c>
      <c r="G50" s="34" t="s">
        <v>34</v>
      </c>
      <c r="H50" s="34" t="s">
        <v>97</v>
      </c>
      <c r="I50" s="49"/>
      <c r="J50" s="46"/>
      <c r="K50" s="92">
        <f t="shared" si="9"/>
        <v>0</v>
      </c>
      <c r="L50" s="79">
        <f t="shared" si="10"/>
        <v>0</v>
      </c>
    </row>
    <row r="51" spans="1:12" ht="38" thickBot="1" x14ac:dyDescent="0.4">
      <c r="A51" s="22">
        <v>6</v>
      </c>
      <c r="B51" s="28" t="s">
        <v>61</v>
      </c>
      <c r="C51" s="29" t="s">
        <v>62</v>
      </c>
      <c r="D51" s="73">
        <v>38.405000000000001</v>
      </c>
      <c r="E51" s="36" t="s">
        <v>41</v>
      </c>
      <c r="F51" s="36" t="s">
        <v>52</v>
      </c>
      <c r="G51" s="29" t="s">
        <v>34</v>
      </c>
      <c r="H51" s="29" t="s">
        <v>97</v>
      </c>
      <c r="I51" s="49"/>
      <c r="J51" s="46"/>
      <c r="K51" s="92">
        <f t="shared" si="9"/>
        <v>0</v>
      </c>
      <c r="L51" s="79">
        <f t="shared" si="10"/>
        <v>0</v>
      </c>
    </row>
    <row r="52" spans="1:12" ht="26.5" customHeight="1" thickBot="1" x14ac:dyDescent="0.4">
      <c r="A52" s="43" t="s">
        <v>111</v>
      </c>
      <c r="B52" s="43"/>
      <c r="C52" s="43"/>
      <c r="D52" s="43"/>
      <c r="E52" s="43"/>
      <c r="F52" s="43"/>
      <c r="G52" s="43"/>
      <c r="H52" s="43"/>
      <c r="I52" s="43"/>
      <c r="J52" s="43"/>
      <c r="K52" s="89">
        <f>SUM(L46:L51)</f>
        <v>0</v>
      </c>
      <c r="L52" s="90"/>
    </row>
    <row r="53" spans="1:12" ht="15" thickBot="1" x14ac:dyDescent="0.4"/>
    <row r="54" spans="1:12" ht="42" customHeight="1" thickBot="1" x14ac:dyDescent="0.4">
      <c r="I54" s="76" t="s">
        <v>112</v>
      </c>
      <c r="J54" s="76"/>
      <c r="K54" s="94">
        <f>K52+K44+K31+K23+K11</f>
        <v>0</v>
      </c>
      <c r="L54" s="94"/>
    </row>
    <row r="55" spans="1:12" ht="72" customHeight="1" thickBot="1" x14ac:dyDescent="0.4">
      <c r="I55" s="77" t="s">
        <v>113</v>
      </c>
      <c r="J55" s="77"/>
      <c r="K55" s="94"/>
      <c r="L55" s="94"/>
    </row>
  </sheetData>
  <mergeCells count="47">
    <mergeCell ref="A52:J52"/>
    <mergeCell ref="K52:L52"/>
    <mergeCell ref="I54:J54"/>
    <mergeCell ref="K54:L54"/>
    <mergeCell ref="I55:J55"/>
    <mergeCell ref="K55:L55"/>
    <mergeCell ref="A44:J44"/>
    <mergeCell ref="K44:L44"/>
    <mergeCell ref="E46:E48"/>
    <mergeCell ref="A45:L45"/>
    <mergeCell ref="A24:L24"/>
    <mergeCell ref="A32:L32"/>
    <mergeCell ref="F25:F27"/>
    <mergeCell ref="F28:F30"/>
    <mergeCell ref="A23:J23"/>
    <mergeCell ref="K23:L23"/>
    <mergeCell ref="F33:F35"/>
    <mergeCell ref="F36:F43"/>
    <mergeCell ref="G33:G35"/>
    <mergeCell ref="A31:J31"/>
    <mergeCell ref="K31:L31"/>
    <mergeCell ref="I5:L5"/>
    <mergeCell ref="H5:H7"/>
    <mergeCell ref="A5:A7"/>
    <mergeCell ref="B5:B7"/>
    <mergeCell ref="C5:C7"/>
    <mergeCell ref="D5:D7"/>
    <mergeCell ref="E5:E7"/>
    <mergeCell ref="A3:L4"/>
    <mergeCell ref="A1:L2"/>
    <mergeCell ref="L6:L7"/>
    <mergeCell ref="F5:F7"/>
    <mergeCell ref="G5:G7"/>
    <mergeCell ref="F13:F22"/>
    <mergeCell ref="G13:G22"/>
    <mergeCell ref="A11:J11"/>
    <mergeCell ref="K11:L11"/>
    <mergeCell ref="A8:L8"/>
    <mergeCell ref="I6:I7"/>
    <mergeCell ref="J6:J7"/>
    <mergeCell ref="N5:U5"/>
    <mergeCell ref="A12:L12"/>
    <mergeCell ref="G9:G10"/>
    <mergeCell ref="N4:U4"/>
    <mergeCell ref="K6:K7"/>
    <mergeCell ref="F9:F10"/>
    <mergeCell ref="N6:S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ТКП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Дудченко Кристина Витальевна</cp:lastModifiedBy>
  <dcterms:created xsi:type="dcterms:W3CDTF">2020-02-06T05:15:02Z</dcterms:created>
  <dcterms:modified xsi:type="dcterms:W3CDTF">2025-06-02T05:32:46Z</dcterms:modified>
</cp:coreProperties>
</file>