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n100\Доступ1\ЕДИНОЕ ОКНО\Тендеры\! 2025\21. ТУ (ЕО) 1\2. Приглашение\Приложение 4. Приглашение к закупочной процедуре № 20046177 2\"/>
    </mc:Choice>
  </mc:AlternateContent>
  <bookViews>
    <workbookView xWindow="0" yWindow="0" windowWidth="28800" windowHeight="11600" tabRatio="603" firstSheet="1" activeTab="1"/>
  </bookViews>
  <sheets>
    <sheet name="Cognos_Office_Connection_Cache" sheetId="3" state="veryHidden" r:id="rId1"/>
    <sheet name="Задание" sheetId="4" r:id="rId2"/>
  </sheets>
  <definedNames>
    <definedName name="_xlnm._FilterDatabase" localSheetId="1" hidden="1">Задание!$A$8:$T$13</definedName>
    <definedName name="ID" localSheetId="0" hidden="1">"06b5001e-e009-44a6-9463-93b6dc003c2a"</definedName>
    <definedName name="ID" localSheetId="1" hidden="1">"28d7a04f-61b0-4ef3-b9f4-8f8358168217"</definedName>
    <definedName name="_xlnm.Print_Area" localSheetId="1">Задание!$A$1:$N$16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4" l="1"/>
  <c r="N13" i="4"/>
  <c r="N10" i="4" l="1"/>
  <c r="L12" i="4" l="1"/>
  <c r="K12" i="4"/>
  <c r="L10" i="4" l="1"/>
  <c r="L11" i="4"/>
  <c r="M10" i="4" l="1"/>
  <c r="M11" i="4"/>
  <c r="N11" i="4" s="1"/>
  <c r="M12" i="4"/>
  <c r="N12" i="4" s="1"/>
  <c r="N9" i="4" l="1"/>
  <c r="L9" i="4" l="1"/>
  <c r="M9" i="4" l="1"/>
</calcChain>
</file>

<file path=xl/sharedStrings.xml><?xml version="1.0" encoding="utf-8"?>
<sst xmlns="http://schemas.openxmlformats.org/spreadsheetml/2006/main" count="60" uniqueCount="46">
  <si>
    <t>№ п/п</t>
  </si>
  <si>
    <t>Номер лота</t>
  </si>
  <si>
    <t>Транспортное средство</t>
  </si>
  <si>
    <t>Продолжительность 
работы 
ТС в сутки(час)</t>
  </si>
  <si>
    <t>Режим работы 
(дн. в неделю)</t>
  </si>
  <si>
    <t>График работы (плановый)</t>
  </si>
  <si>
    <t>Дни</t>
  </si>
  <si>
    <t>К-во 
дней
(год)</t>
  </si>
  <si>
    <t>К-во 
часов
(год)</t>
  </si>
  <si>
    <t>Стоимость абонентской платы в месяц,  руб. (без учета НДС)</t>
  </si>
  <si>
    <t>Стоимость всего абонентских услуг, руб. (без учета НДС)</t>
  </si>
  <si>
    <t>Заказчик</t>
  </si>
  <si>
    <t>Тип транспортного средства</t>
  </si>
  <si>
    <t>Класс комфортности (Эконом, Комфорт, Люкс, Премиум )</t>
  </si>
  <si>
    <t>легковой автомобиль с количеством посадочных мест до 4</t>
  </si>
  <si>
    <t>Всего без НДС:</t>
  </si>
  <si>
    <t>Возраст ТС</t>
  </si>
  <si>
    <t>не старше  15 лет</t>
  </si>
  <si>
    <t>ООО "Нортранс-Норильск"</t>
  </si>
  <si>
    <t>Тариф</t>
  </si>
  <si>
    <t>10</t>
  </si>
  <si>
    <t>Комфорт</t>
  </si>
  <si>
    <t>ЗФ</t>
  </si>
  <si>
    <t>ПО РКМР г.Норильска</t>
  </si>
  <si>
    <t>8:00-19:00</t>
  </si>
  <si>
    <t>ПН, ПТ-кадендарные, СБ,ВС-календарные 
(с 01.07.2025)</t>
  </si>
  <si>
    <t>легковой автомобиль с количеством посадочных мест от 5 до 8</t>
  </si>
  <si>
    <t>не старше 20 лет</t>
  </si>
  <si>
    <t>7:00-19:00</t>
  </si>
  <si>
    <t>ПН, ПТ-рабочие
(с 01.07.2025)</t>
  </si>
  <si>
    <t>НОК</t>
  </si>
  <si>
    <t xml:space="preserve">Люкс </t>
  </si>
  <si>
    <t>ПН, ПТ-кадендарные
(с 01.07.2025)</t>
  </si>
  <si>
    <t>ННР</t>
  </si>
  <si>
    <t>10/8</t>
  </si>
  <si>
    <t>7:00-19:00
8:00-17:00</t>
  </si>
  <si>
    <t>ПН, ПТ-кадендарные, СБ-календарные 
(с 01.07.2025)</t>
  </si>
  <si>
    <t>Задание на предоставление комплекса транспортных (абонентских) услуг по перевозке пассажиров и багажа
для ООО "Нортранс-Норильск" в 2025 году (с 01.07.2025 по 31.12.2025)</t>
  </si>
  <si>
    <t>ПУ</t>
  </si>
  <si>
    <t>РСТ</t>
  </si>
  <si>
    <t>ПО НР</t>
  </si>
  <si>
    <t>Приложение 1</t>
  </si>
  <si>
    <t>162367/1</t>
  </si>
  <si>
    <t>162367/2</t>
  </si>
  <si>
    <t>162367/3</t>
  </si>
  <si>
    <t>162367/4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</si>
</sst>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_-;\-* #,##0_-;_-* &quot;-&quot;??_-;_-@_-"/>
    <numFmt numFmtId="165" formatCode="#,##0.0"/>
    <numFmt numFmtId="166" formatCode="_-* #,##0.0_-;\-* #,##0.0_-;_-* &quot;-&quot;??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04"/>
    </font>
    <font>
      <b/>
      <sz val="15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4"/>
      <name val="Tahoma"/>
      <family val="2"/>
      <charset val="204"/>
    </font>
    <font>
      <sz val="14"/>
      <color rgb="FF7030A0"/>
      <name val="Tahoma"/>
      <family val="2"/>
      <charset val="204"/>
    </font>
    <font>
      <sz val="11"/>
      <color rgb="FF7030A0"/>
      <name val="Tahoma"/>
      <family val="2"/>
      <charset val="204"/>
    </font>
    <font>
      <sz val="12"/>
      <color rgb="FF7030A0"/>
      <name val="Tahoma"/>
      <family val="2"/>
      <charset val="204"/>
    </font>
    <font>
      <sz val="10"/>
      <name val="Helv"/>
      <charset val="204"/>
    </font>
    <font>
      <b/>
      <sz val="1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2"/>
      <color rgb="FFFF0000"/>
      <name val="Tahoma"/>
      <family val="2"/>
      <charset val="204"/>
    </font>
    <font>
      <b/>
      <sz val="14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name val="Calibri"/>
      <family val="2"/>
      <scheme val="minor"/>
    </font>
    <font>
      <sz val="12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12" fillId="0" borderId="0"/>
  </cellStyleXfs>
  <cellXfs count="68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left"/>
    </xf>
    <xf numFmtId="164" fontId="3" fillId="2" borderId="0" xfId="1" applyNumberFormat="1" applyFont="1" applyFill="1"/>
    <xf numFmtId="0" fontId="5" fillId="2" borderId="0" xfId="2" applyFont="1" applyFill="1" applyBorder="1" applyAlignment="1">
      <alignment wrapText="1"/>
    </xf>
    <xf numFmtId="0" fontId="5" fillId="2" borderId="0" xfId="2" applyFont="1" applyFill="1"/>
    <xf numFmtId="0" fontId="7" fillId="2" borderId="0" xfId="2" applyFont="1" applyFill="1" applyBorder="1" applyAlignment="1">
      <alignment wrapText="1"/>
    </xf>
    <xf numFmtId="0" fontId="9" fillId="2" borderId="0" xfId="2" applyFont="1" applyFill="1"/>
    <xf numFmtId="0" fontId="10" fillId="2" borderId="0" xfId="2" applyFont="1" applyFill="1"/>
    <xf numFmtId="0" fontId="10" fillId="2" borderId="0" xfId="2" applyFont="1" applyFill="1" applyAlignment="1">
      <alignment horizontal="left"/>
    </xf>
    <xf numFmtId="1" fontId="3" fillId="2" borderId="2" xfId="2" applyNumberFormat="1" applyFont="1" applyFill="1" applyBorder="1" applyAlignment="1">
      <alignment horizontal="center" vertical="center" wrapText="1"/>
    </xf>
    <xf numFmtId="1" fontId="3" fillId="2" borderId="2" xfId="2" applyNumberFormat="1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left" vertical="center" wrapText="1"/>
    </xf>
    <xf numFmtId="164" fontId="3" fillId="2" borderId="2" xfId="2" applyNumberFormat="1" applyFont="1" applyFill="1" applyBorder="1" applyAlignment="1">
      <alignment horizontal="center" vertical="center"/>
    </xf>
    <xf numFmtId="43" fontId="3" fillId="2" borderId="0" xfId="1" applyNumberFormat="1" applyFont="1" applyFill="1" applyAlignment="1">
      <alignment horizontal="center" vertical="center"/>
    </xf>
    <xf numFmtId="164" fontId="15" fillId="2" borderId="0" xfId="1" applyNumberFormat="1" applyFont="1" applyFill="1" applyAlignment="1">
      <alignment horizontal="center" vertical="center"/>
    </xf>
    <xf numFmtId="164" fontId="11" fillId="2" borderId="0" xfId="1" applyNumberFormat="1" applyFont="1" applyFill="1" applyBorder="1" applyAlignment="1">
      <alignment horizontal="left" vertical="center" wrapText="1"/>
    </xf>
    <xf numFmtId="0" fontId="8" fillId="2" borderId="0" xfId="2" applyFont="1" applyFill="1" applyAlignment="1"/>
    <xf numFmtId="165" fontId="16" fillId="2" borderId="0" xfId="2" applyNumberFormat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0" xfId="2" applyFont="1" applyFill="1" applyBorder="1" applyAlignment="1"/>
    <xf numFmtId="164" fontId="16" fillId="2" borderId="0" xfId="1" applyNumberFormat="1" applyFont="1" applyFill="1" applyBorder="1" applyAlignment="1">
      <alignment horizontal="left" vertical="center" wrapText="1"/>
    </xf>
    <xf numFmtId="0" fontId="5" fillId="2" borderId="0" xfId="2" applyFont="1" applyFill="1" applyAlignment="1">
      <alignment horizontal="left"/>
    </xf>
    <xf numFmtId="164" fontId="5" fillId="2" borderId="0" xfId="1" applyNumberFormat="1" applyFont="1" applyFill="1"/>
    <xf numFmtId="0" fontId="17" fillId="2" borderId="0" xfId="2" applyFont="1" applyFill="1" applyBorder="1" applyAlignment="1"/>
    <xf numFmtId="165" fontId="18" fillId="2" borderId="0" xfId="2" applyNumberFormat="1" applyFont="1" applyFill="1" applyBorder="1" applyAlignment="1">
      <alignment horizontal="left" vertical="center" wrapText="1"/>
    </xf>
    <xf numFmtId="0" fontId="5" fillId="2" borderId="0" xfId="2" applyFont="1" applyFill="1" applyBorder="1" applyAlignment="1">
      <alignment vertical="center" wrapText="1"/>
    </xf>
    <xf numFmtId="1" fontId="5" fillId="2" borderId="0" xfId="2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164" fontId="5" fillId="2" borderId="0" xfId="2" applyNumberFormat="1" applyFont="1" applyFill="1" applyBorder="1" applyAlignment="1">
      <alignment horizontal="center" vertical="center"/>
    </xf>
    <xf numFmtId="4" fontId="14" fillId="2" borderId="0" xfId="2" applyNumberFormat="1" applyFont="1" applyFill="1" applyBorder="1" applyAlignment="1">
      <alignment vertical="center"/>
    </xf>
    <xf numFmtId="166" fontId="5" fillId="2" borderId="0" xfId="1" applyNumberFormat="1" applyFont="1" applyFill="1" applyBorder="1" applyAlignment="1">
      <alignment vertical="center"/>
    </xf>
    <xf numFmtId="0" fontId="4" fillId="2" borderId="0" xfId="0" applyFont="1" applyFill="1"/>
    <xf numFmtId="0" fontId="4" fillId="2" borderId="0" xfId="0" applyFont="1" applyFill="1" applyAlignment="1"/>
    <xf numFmtId="0" fontId="3" fillId="2" borderId="0" xfId="2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4" fontId="3" fillId="2" borderId="0" xfId="2" applyNumberFormat="1" applyFont="1" applyFill="1" applyBorder="1" applyAlignment="1">
      <alignment horizontal="center" vertical="center" wrapText="1"/>
    </xf>
    <xf numFmtId="166" fontId="3" fillId="2" borderId="0" xfId="1" applyNumberFormat="1" applyFont="1" applyFill="1" applyBorder="1" applyAlignment="1">
      <alignment horizontal="center" vertical="center" wrapText="1"/>
    </xf>
    <xf numFmtId="0" fontId="19" fillId="2" borderId="0" xfId="0" applyFont="1" applyFill="1" applyAlignment="1">
      <alignment wrapText="1"/>
    </xf>
    <xf numFmtId="0" fontId="1" fillId="2" borderId="0" xfId="0" applyFont="1" applyFill="1" applyAlignment="1">
      <alignment horizontal="right"/>
    </xf>
    <xf numFmtId="0" fontId="3" fillId="2" borderId="2" xfId="2" applyFont="1" applyFill="1" applyBorder="1" applyAlignment="1">
      <alignment horizontal="center" vertical="center" wrapText="1"/>
    </xf>
    <xf numFmtId="49" fontId="3" fillId="2" borderId="2" xfId="2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0" fillId="2" borderId="0" xfId="0" applyFont="1" applyFill="1" applyBorder="1" applyAlignment="1"/>
    <xf numFmtId="164" fontId="3" fillId="2" borderId="2" xfId="1" applyNumberFormat="1" applyFont="1" applyFill="1" applyBorder="1" applyAlignment="1">
      <alignment horizontal="left" vertical="center" indent="2"/>
    </xf>
    <xf numFmtId="43" fontId="3" fillId="2" borderId="2" xfId="1" applyNumberFormat="1" applyFont="1" applyFill="1" applyBorder="1" applyAlignment="1">
      <alignment horizontal="left" vertical="center" indent="2"/>
    </xf>
    <xf numFmtId="43" fontId="3" fillId="2" borderId="2" xfId="2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 wrapText="1"/>
    </xf>
    <xf numFmtId="49" fontId="3" fillId="2" borderId="2" xfId="2" applyNumberFormat="1" applyFont="1" applyFill="1" applyBorder="1" applyAlignment="1">
      <alignment horizontal="center" vertical="center" wrapText="1"/>
    </xf>
    <xf numFmtId="164" fontId="20" fillId="2" borderId="0" xfId="1" applyNumberFormat="1" applyFont="1" applyFill="1" applyAlignment="1">
      <alignment horizontal="right"/>
    </xf>
    <xf numFmtId="1" fontId="13" fillId="2" borderId="2" xfId="2" applyNumberFormat="1" applyFont="1" applyFill="1" applyBorder="1" applyAlignment="1">
      <alignment horizontal="right" vertical="center" wrapText="1"/>
    </xf>
    <xf numFmtId="1" fontId="13" fillId="2" borderId="2" xfId="2" applyNumberFormat="1" applyFont="1" applyFill="1" applyBorder="1" applyAlignment="1">
      <alignment horizontal="left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164" fontId="6" fillId="2" borderId="0" xfId="1" applyNumberFormat="1" applyFont="1" applyFill="1" applyAlignment="1">
      <alignment horizontal="center" vertical="center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49" fontId="3" fillId="2" borderId="2" xfId="2" applyNumberFormat="1" applyFont="1" applyFill="1" applyBorder="1" applyAlignment="1">
      <alignment horizontal="center" vertical="center" wrapText="1"/>
    </xf>
    <xf numFmtId="4" fontId="3" fillId="2" borderId="2" xfId="3" applyNumberFormat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164" fontId="5" fillId="2" borderId="0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_Лист1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tabSelected="1" view="pageBreakPreview" topLeftCell="E1" zoomScale="70" zoomScaleNormal="70" zoomScaleSheetLayoutView="70" workbookViewId="0">
      <selection activeCell="Q9" sqref="Q9"/>
    </sheetView>
  </sheetViews>
  <sheetFormatPr defaultColWidth="9.08984375" defaultRowHeight="14.5" x14ac:dyDescent="0.35"/>
  <cols>
    <col min="1" max="1" width="7.1796875" style="19" customWidth="1"/>
    <col min="2" max="2" width="25.36328125" style="19" customWidth="1"/>
    <col min="3" max="3" width="25.08984375" style="19" customWidth="1"/>
    <col min="4" max="4" width="38.6328125" style="19" customWidth="1"/>
    <col min="5" max="5" width="12.1796875" style="19" customWidth="1"/>
    <col min="6" max="6" width="32.6328125" style="19" customWidth="1"/>
    <col min="7" max="7" width="11.6328125" style="19" customWidth="1"/>
    <col min="8" max="8" width="9.08984375" style="19"/>
    <col min="9" max="9" width="17.81640625" style="19" customWidth="1"/>
    <col min="10" max="10" width="49.08984375" style="19" customWidth="1"/>
    <col min="11" max="11" width="9.54296875" style="19" customWidth="1"/>
    <col min="12" max="12" width="13.08984375" style="19" customWidth="1"/>
    <col min="13" max="14" width="17.81640625" style="19" customWidth="1"/>
    <col min="15" max="15" width="8.26953125" style="32" customWidth="1"/>
    <col min="16" max="16" width="9.90625" style="33" customWidth="1"/>
    <col min="17" max="17" width="21.6328125" style="38" customWidth="1"/>
    <col min="18" max="18" width="9.08984375" style="39"/>
    <col min="19" max="19" width="9.08984375" style="19"/>
    <col min="20" max="20" width="17" style="19" customWidth="1"/>
    <col min="21" max="21" width="9.90625" style="19" bestFit="1" customWidth="1"/>
    <col min="22" max="22" width="10.81640625" style="19" bestFit="1" customWidth="1"/>
    <col min="23" max="23" width="12.36328125" style="19" bestFit="1" customWidth="1"/>
    <col min="24" max="16384" width="9.08984375" style="19"/>
  </cols>
  <sheetData>
    <row r="1" spans="1:21" ht="15.5" x14ac:dyDescent="0.35">
      <c r="A1" s="1"/>
      <c r="B1" s="1"/>
      <c r="C1" s="1"/>
      <c r="D1" s="1"/>
      <c r="E1" s="1"/>
      <c r="F1" s="1"/>
      <c r="G1" s="1"/>
      <c r="H1" s="1"/>
      <c r="I1" s="1"/>
      <c r="J1" s="2"/>
      <c r="K1" s="1"/>
      <c r="L1" s="3"/>
      <c r="M1" s="3"/>
      <c r="N1" s="49" t="s">
        <v>41</v>
      </c>
      <c r="O1" s="23"/>
      <c r="P1" s="4"/>
      <c r="Q1" s="34"/>
    </row>
    <row r="2" spans="1:21" ht="63" customHeight="1" x14ac:dyDescent="0.35">
      <c r="A2" s="58" t="s">
        <v>37</v>
      </c>
      <c r="B2" s="58"/>
      <c r="C2" s="59"/>
      <c r="D2" s="59"/>
      <c r="E2" s="59"/>
      <c r="F2" s="59"/>
      <c r="G2" s="59"/>
      <c r="H2" s="59"/>
      <c r="I2" s="59"/>
      <c r="J2" s="59"/>
      <c r="K2" s="59"/>
      <c r="L2" s="60"/>
      <c r="M2" s="60"/>
      <c r="N2" s="60"/>
      <c r="O2" s="60"/>
      <c r="P2" s="6"/>
      <c r="Q2" s="34"/>
    </row>
    <row r="3" spans="1:21" ht="17.5" x14ac:dyDescent="0.3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20"/>
      <c r="M3" s="20"/>
      <c r="N3" s="20"/>
      <c r="O3" s="24"/>
      <c r="P3" s="4"/>
      <c r="Q3" s="34"/>
    </row>
    <row r="4" spans="1:21" ht="17.5" x14ac:dyDescent="0.35">
      <c r="A4" s="7"/>
      <c r="B4" s="7"/>
      <c r="C4" s="8"/>
      <c r="D4" s="8"/>
      <c r="E4" s="8"/>
      <c r="F4" s="8"/>
      <c r="G4" s="8"/>
      <c r="H4" s="8"/>
      <c r="I4" s="8"/>
      <c r="J4" s="9"/>
      <c r="K4" s="8"/>
      <c r="L4" s="21"/>
      <c r="M4" s="16"/>
      <c r="N4" s="18"/>
      <c r="O4" s="25"/>
      <c r="P4" s="26"/>
      <c r="Q4" s="34"/>
    </row>
    <row r="5" spans="1:21" ht="14.25" customHeight="1" x14ac:dyDescent="0.35">
      <c r="A5" s="55" t="s">
        <v>0</v>
      </c>
      <c r="B5" s="55" t="s">
        <v>1</v>
      </c>
      <c r="C5" s="55" t="s">
        <v>11</v>
      </c>
      <c r="D5" s="61" t="s">
        <v>2</v>
      </c>
      <c r="E5" s="62"/>
      <c r="F5" s="63"/>
      <c r="G5" s="64" t="s">
        <v>3</v>
      </c>
      <c r="H5" s="55" t="s">
        <v>4</v>
      </c>
      <c r="I5" s="55" t="s">
        <v>5</v>
      </c>
      <c r="J5" s="55" t="s">
        <v>6</v>
      </c>
      <c r="K5" s="55" t="s">
        <v>7</v>
      </c>
      <c r="L5" s="52" t="s">
        <v>8</v>
      </c>
      <c r="M5" s="65" t="s">
        <v>9</v>
      </c>
      <c r="N5" s="66" t="s">
        <v>10</v>
      </c>
      <c r="O5" s="67" t="s">
        <v>19</v>
      </c>
      <c r="P5" s="53" t="s">
        <v>11</v>
      </c>
      <c r="Q5" s="54"/>
    </row>
    <row r="6" spans="1:21" x14ac:dyDescent="0.35">
      <c r="A6" s="55"/>
      <c r="B6" s="55"/>
      <c r="C6" s="55"/>
      <c r="D6" s="55" t="s">
        <v>12</v>
      </c>
      <c r="E6" s="55" t="s">
        <v>13</v>
      </c>
      <c r="F6" s="56" t="s">
        <v>16</v>
      </c>
      <c r="G6" s="64"/>
      <c r="H6" s="55"/>
      <c r="I6" s="55"/>
      <c r="J6" s="55"/>
      <c r="K6" s="55"/>
      <c r="L6" s="52"/>
      <c r="M6" s="65"/>
      <c r="N6" s="66"/>
      <c r="O6" s="67"/>
      <c r="P6" s="53"/>
      <c r="Q6" s="54"/>
    </row>
    <row r="7" spans="1:21" ht="82.25" customHeight="1" x14ac:dyDescent="0.35">
      <c r="A7" s="55"/>
      <c r="B7" s="55"/>
      <c r="C7" s="55"/>
      <c r="D7" s="55"/>
      <c r="E7" s="55"/>
      <c r="F7" s="57"/>
      <c r="G7" s="64"/>
      <c r="H7" s="55"/>
      <c r="I7" s="55"/>
      <c r="J7" s="55"/>
      <c r="K7" s="55"/>
      <c r="L7" s="52"/>
      <c r="M7" s="65"/>
      <c r="N7" s="66"/>
      <c r="O7" s="67"/>
      <c r="P7" s="53"/>
      <c r="Q7" s="54"/>
    </row>
    <row r="8" spans="1:21" ht="16.25" customHeight="1" x14ac:dyDescent="0.3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27"/>
      <c r="P8" s="4"/>
      <c r="Q8" s="34"/>
    </row>
    <row r="9" spans="1:21" ht="30.75" customHeight="1" x14ac:dyDescent="0.35">
      <c r="A9" s="10">
        <v>1</v>
      </c>
      <c r="B9" s="10" t="s">
        <v>42</v>
      </c>
      <c r="C9" s="10" t="s">
        <v>18</v>
      </c>
      <c r="D9" s="11" t="s">
        <v>14</v>
      </c>
      <c r="E9" s="10" t="s">
        <v>21</v>
      </c>
      <c r="F9" s="40" t="s">
        <v>17</v>
      </c>
      <c r="G9" s="41" t="s">
        <v>20</v>
      </c>
      <c r="H9" s="10">
        <v>7</v>
      </c>
      <c r="I9" s="10" t="s">
        <v>24</v>
      </c>
      <c r="J9" s="12" t="s">
        <v>25</v>
      </c>
      <c r="K9" s="10">
        <v>365</v>
      </c>
      <c r="L9" s="13">
        <f>G9*K9</f>
        <v>3650</v>
      </c>
      <c r="M9" s="44">
        <f>L9*O9/12</f>
        <v>252458.33333333334</v>
      </c>
      <c r="N9" s="45">
        <f>(M9*6)</f>
        <v>1514750</v>
      </c>
      <c r="O9" s="28">
        <v>830</v>
      </c>
      <c r="P9" s="43" t="s">
        <v>22</v>
      </c>
      <c r="Q9" s="35" t="s">
        <v>23</v>
      </c>
      <c r="R9" s="19"/>
      <c r="U9" s="42"/>
    </row>
    <row r="10" spans="1:21" ht="30.75" customHeight="1" x14ac:dyDescent="0.35">
      <c r="A10" s="10">
        <v>2</v>
      </c>
      <c r="B10" s="10" t="s">
        <v>43</v>
      </c>
      <c r="C10" s="10" t="s">
        <v>18</v>
      </c>
      <c r="D10" s="11" t="s">
        <v>26</v>
      </c>
      <c r="E10" s="10" t="s">
        <v>21</v>
      </c>
      <c r="F10" s="47" t="s">
        <v>27</v>
      </c>
      <c r="G10" s="48" t="s">
        <v>20</v>
      </c>
      <c r="H10" s="10">
        <v>5</v>
      </c>
      <c r="I10" s="10" t="s">
        <v>28</v>
      </c>
      <c r="J10" s="12" t="s">
        <v>29</v>
      </c>
      <c r="K10" s="10">
        <v>247</v>
      </c>
      <c r="L10" s="13">
        <f t="shared" ref="L10:L11" si="0">G10*K10</f>
        <v>2470</v>
      </c>
      <c r="M10" s="44">
        <f t="shared" ref="M10:M12" si="1">L10*O10/12</f>
        <v>170841.66666666666</v>
      </c>
      <c r="N10" s="45">
        <f t="shared" ref="N10:N12" si="2">(M10*6)</f>
        <v>1025050</v>
      </c>
      <c r="O10" s="28">
        <v>830</v>
      </c>
      <c r="P10" s="43" t="s">
        <v>30</v>
      </c>
      <c r="Q10" s="35" t="s">
        <v>38</v>
      </c>
      <c r="R10" s="19"/>
      <c r="U10" s="42"/>
    </row>
    <row r="11" spans="1:21" ht="30.75" customHeight="1" x14ac:dyDescent="0.35">
      <c r="A11" s="10">
        <v>3</v>
      </c>
      <c r="B11" s="10" t="s">
        <v>44</v>
      </c>
      <c r="C11" s="10" t="s">
        <v>18</v>
      </c>
      <c r="D11" s="11" t="s">
        <v>14</v>
      </c>
      <c r="E11" s="10" t="s">
        <v>31</v>
      </c>
      <c r="F11" s="47" t="s">
        <v>17</v>
      </c>
      <c r="G11" s="48" t="s">
        <v>20</v>
      </c>
      <c r="H11" s="10">
        <v>5</v>
      </c>
      <c r="I11" s="10" t="s">
        <v>24</v>
      </c>
      <c r="J11" s="12" t="s">
        <v>32</v>
      </c>
      <c r="K11" s="10">
        <v>261</v>
      </c>
      <c r="L11" s="13">
        <f t="shared" si="0"/>
        <v>2610</v>
      </c>
      <c r="M11" s="44">
        <f t="shared" si="1"/>
        <v>194445</v>
      </c>
      <c r="N11" s="45">
        <f t="shared" si="2"/>
        <v>1166670</v>
      </c>
      <c r="O11" s="28">
        <v>894</v>
      </c>
      <c r="P11" s="43" t="s">
        <v>33</v>
      </c>
      <c r="Q11" s="35" t="s">
        <v>39</v>
      </c>
      <c r="R11" s="19"/>
      <c r="U11" s="42"/>
    </row>
    <row r="12" spans="1:21" ht="30.75" customHeight="1" x14ac:dyDescent="0.35">
      <c r="A12" s="10">
        <v>4</v>
      </c>
      <c r="B12" s="10" t="s">
        <v>45</v>
      </c>
      <c r="C12" s="10" t="s">
        <v>18</v>
      </c>
      <c r="D12" s="11" t="s">
        <v>14</v>
      </c>
      <c r="E12" s="10" t="s">
        <v>31</v>
      </c>
      <c r="F12" s="47" t="s">
        <v>17</v>
      </c>
      <c r="G12" s="48" t="s">
        <v>34</v>
      </c>
      <c r="H12" s="10">
        <v>6</v>
      </c>
      <c r="I12" s="10" t="s">
        <v>35</v>
      </c>
      <c r="J12" s="12" t="s">
        <v>36</v>
      </c>
      <c r="K12" s="10">
        <f>261+52</f>
        <v>313</v>
      </c>
      <c r="L12" s="13">
        <f>2610+416</f>
        <v>3026</v>
      </c>
      <c r="M12" s="44">
        <f t="shared" si="1"/>
        <v>225437</v>
      </c>
      <c r="N12" s="45">
        <f t="shared" si="2"/>
        <v>1352622</v>
      </c>
      <c r="O12" s="28">
        <v>894</v>
      </c>
      <c r="P12" s="43" t="s">
        <v>33</v>
      </c>
      <c r="Q12" s="35" t="s">
        <v>40</v>
      </c>
      <c r="R12" s="19"/>
      <c r="U12" s="42"/>
    </row>
    <row r="13" spans="1:21" ht="29.65" customHeight="1" x14ac:dyDescent="0.35">
      <c r="A13" s="50" t="s">
        <v>15</v>
      </c>
      <c r="B13" s="50"/>
      <c r="C13" s="50"/>
      <c r="D13" s="50"/>
      <c r="E13" s="50"/>
      <c r="F13" s="50"/>
      <c r="G13" s="50"/>
      <c r="H13" s="50"/>
      <c r="I13" s="50"/>
      <c r="J13" s="51"/>
      <c r="K13" s="50"/>
      <c r="L13" s="13">
        <f>SUM(L9:L12)</f>
        <v>11756</v>
      </c>
      <c r="M13" s="13"/>
      <c r="N13" s="46">
        <f>SUM(N9:N12)</f>
        <v>5059092</v>
      </c>
      <c r="O13" s="29"/>
      <c r="P13" s="30"/>
      <c r="Q13" s="36"/>
    </row>
    <row r="14" spans="1:21" x14ac:dyDescent="0.35">
      <c r="A14" s="1"/>
      <c r="B14" s="1"/>
      <c r="C14" s="1"/>
      <c r="D14" s="1"/>
      <c r="E14" s="1"/>
      <c r="F14" s="1"/>
      <c r="G14" s="1"/>
      <c r="H14" s="1"/>
      <c r="I14" s="1"/>
      <c r="J14" s="2"/>
      <c r="K14" s="1"/>
      <c r="L14" s="15"/>
      <c r="M14" s="15"/>
      <c r="N14" s="15"/>
      <c r="O14" s="15"/>
      <c r="P14" s="4"/>
      <c r="Q14" s="34"/>
    </row>
    <row r="15" spans="1:21" x14ac:dyDescent="0.35">
      <c r="A15" s="1"/>
      <c r="B15" s="1"/>
      <c r="C15" s="1"/>
      <c r="D15" s="1"/>
      <c r="E15" s="1"/>
      <c r="F15" s="1"/>
      <c r="G15" s="1"/>
      <c r="H15" s="1"/>
      <c r="I15" s="1"/>
      <c r="J15" s="22"/>
      <c r="K15" s="5"/>
      <c r="L15" s="14"/>
      <c r="M15" s="14"/>
      <c r="N15" s="14"/>
      <c r="O15" s="14"/>
      <c r="P15" s="31"/>
      <c r="Q15" s="37"/>
    </row>
    <row r="16" spans="1:21" x14ac:dyDescent="0.35">
      <c r="A16" s="1"/>
      <c r="B16" s="1"/>
      <c r="C16" s="1"/>
      <c r="D16" s="1"/>
      <c r="E16" s="1"/>
      <c r="F16" s="1"/>
      <c r="G16" s="1"/>
      <c r="H16" s="1"/>
      <c r="I16" s="1"/>
      <c r="J16" s="22"/>
      <c r="K16" s="5"/>
      <c r="L16" s="15"/>
      <c r="M16" s="15"/>
      <c r="N16" s="15"/>
      <c r="O16" s="15"/>
      <c r="P16" s="4"/>
      <c r="Q16" s="34"/>
    </row>
  </sheetData>
  <mergeCells count="20">
    <mergeCell ref="A2:O2"/>
    <mergeCell ref="A5:A7"/>
    <mergeCell ref="B5:B7"/>
    <mergeCell ref="C5:C7"/>
    <mergeCell ref="D5:F5"/>
    <mergeCell ref="G5:G7"/>
    <mergeCell ref="H5:H7"/>
    <mergeCell ref="I5:I7"/>
    <mergeCell ref="J5:J7"/>
    <mergeCell ref="K5:K7"/>
    <mergeCell ref="M5:M7"/>
    <mergeCell ref="N5:N7"/>
    <mergeCell ref="O5:O7"/>
    <mergeCell ref="A13:K13"/>
    <mergeCell ref="L5:L7"/>
    <mergeCell ref="P5:P7"/>
    <mergeCell ref="Q5:Q7"/>
    <mergeCell ref="D6:D7"/>
    <mergeCell ref="E6:E7"/>
    <mergeCell ref="F6:F7"/>
  </mergeCells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Задание</vt:lpstr>
      <vt:lpstr>Задание!Область_печати</vt:lpstr>
    </vt:vector>
  </TitlesOfParts>
  <Company>НорНикель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Вирыч Олеся Васильевна</dc:creator>
  <cp:lastModifiedBy>Смирнова Юлия Сергеевна</cp:lastModifiedBy>
  <dcterms:created xsi:type="dcterms:W3CDTF">2024-11-11T10:25:43Z</dcterms:created>
  <dcterms:modified xsi:type="dcterms:W3CDTF">2025-05-13T09:33:04Z</dcterms:modified>
</cp:coreProperties>
</file>