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/>
  <mc:AlternateContent xmlns:mc="http://schemas.openxmlformats.org/markup-compatibility/2006">
    <mc:Choice Requires="x15">
      <x15ac:absPath xmlns:x15ac="http://schemas.microsoft.com/office/spreadsheetml/2010/11/ac" url="\\npr.nornick.ru\CH\GRKB\OTDEL\Отдел закупок\Федосимов А.А\ЗАКУПКИ\2025\6 Июнь\4 ЗЧ БелАЗ\2 Пригашение\"/>
    </mc:Choice>
  </mc:AlternateContent>
  <xr:revisionPtr revIDLastSave="0" documentId="13_ncr:1_{AAFAE0CE-55EC-4ED5-A3DB-E20EB880AC4A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Лист1" sheetId="1" r:id="rId1"/>
    <sheet name="Лист2" sheetId="2" r:id="rId2"/>
  </sheets>
  <definedNames>
    <definedName name="_xlnm._FilterDatabase" localSheetId="0" hidden="1">Лист1!$A$14:$G$15</definedName>
    <definedName name="_xlnm.Print_Area" localSheetId="0">Лист1!$A$1:$O$56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6" i="1" l="1"/>
  <c r="J18" i="1" l="1"/>
  <c r="J19" i="1"/>
  <c r="J20" i="1"/>
  <c r="J21" i="1"/>
  <c r="J22" i="1"/>
  <c r="J23" i="1"/>
  <c r="J24" i="1"/>
  <c r="J25" i="1"/>
  <c r="N6" i="1"/>
  <c r="M6" i="1"/>
  <c r="L6" i="1"/>
  <c r="K6" i="1"/>
  <c r="J6" i="1"/>
  <c r="J16" i="1" l="1"/>
  <c r="J17" i="1"/>
  <c r="J15" i="1" l="1"/>
  <c r="J27" i="1" l="1"/>
  <c r="J28" i="1" s="1"/>
</calcChain>
</file>

<file path=xl/sharedStrings.xml><?xml version="1.0" encoding="utf-8"?>
<sst xmlns="http://schemas.openxmlformats.org/spreadsheetml/2006/main" count="96" uniqueCount="72">
  <si>
    <t>№</t>
  </si>
  <si>
    <t>ЕНС</t>
  </si>
  <si>
    <t>Краткий текст</t>
  </si>
  <si>
    <t>Характеристика</t>
  </si>
  <si>
    <t>Единица измерения</t>
  </si>
  <si>
    <t>Кол-во</t>
  </si>
  <si>
    <t>цена без НДС, шт.</t>
  </si>
  <si>
    <t>Стоимость без НДС.</t>
  </si>
  <si>
    <t>АНАЛОГ</t>
  </si>
  <si>
    <t>Характеристики АНАЛОГА</t>
  </si>
  <si>
    <t>Производитель</t>
  </si>
  <si>
    <t>Для заполнения разрешены только желтые ячейки, просьба не менять структуру документа и ячейки не выделенные желтым.</t>
  </si>
  <si>
    <t>Просьба максимально полно заполнить данный документ, полная информация о предлагаемых аналогах позволит принять решение о возможности их применения.</t>
  </si>
  <si>
    <t>Данные о компании</t>
  </si>
  <si>
    <t>Контактные данные</t>
  </si>
  <si>
    <t>Название компании</t>
  </si>
  <si>
    <t>Имя</t>
  </si>
  <si>
    <t>Телефон (общий)</t>
  </si>
  <si>
    <t>Сайт компании</t>
  </si>
  <si>
    <t>Телефон (рабочий)</t>
  </si>
  <si>
    <t xml:space="preserve">Электронная почта </t>
  </si>
  <si>
    <t>Мобильный телефон</t>
  </si>
  <si>
    <t>ИНН</t>
  </si>
  <si>
    <t>Электронная почта</t>
  </si>
  <si>
    <t>Статус компании</t>
  </si>
  <si>
    <t xml:space="preserve">Должность </t>
  </si>
  <si>
    <t>Выбрать из списка</t>
  </si>
  <si>
    <t>Дилер</t>
  </si>
  <si>
    <t>Посредник</t>
  </si>
  <si>
    <t>Официальный представитель</t>
  </si>
  <si>
    <t>Город</t>
  </si>
  <si>
    <t>ШТ</t>
  </si>
  <si>
    <t>Срок поставки</t>
  </si>
  <si>
    <t>Выбрать валюту</t>
  </si>
  <si>
    <t>USD</t>
  </si>
  <si>
    <t>EUR</t>
  </si>
  <si>
    <t>RUB</t>
  </si>
  <si>
    <t>Комплектация аналога</t>
  </si>
  <si>
    <t>Итого стоимость коммерческого предложения без НДС</t>
  </si>
  <si>
    <t>Итого НДС</t>
  </si>
  <si>
    <t>Итого стоимость коммерческого предложения включая НДС</t>
  </si>
  <si>
    <t>Минимальная сумма к поставке,без НДС,</t>
  </si>
  <si>
    <t xml:space="preserve">печать </t>
  </si>
  <si>
    <t>подпись</t>
  </si>
  <si>
    <t>Данное ТКП нужно предоставить в формате PDF и ексель</t>
  </si>
  <si>
    <r>
      <t>По всем вопросам можно обращаться к сотруднику отдела закупок оборудования ГРК "Быстринское" Алексею Федосимову: по п</t>
    </r>
    <r>
      <rPr>
        <b/>
        <sz val="12"/>
        <rFont val="Tahoma"/>
        <family val="2"/>
        <charset val="204"/>
      </rPr>
      <t>очте FedosimovAA@nornik.ru</t>
    </r>
    <r>
      <rPr>
        <b/>
        <sz val="12"/>
        <color theme="1"/>
        <rFont val="Tahoma"/>
        <family val="2"/>
        <charset val="204"/>
      </rPr>
      <t xml:space="preserve">,  и по телефонам в рабочее время +7 3022 219 800 (доб. 3307); </t>
    </r>
  </si>
  <si>
    <t>Перечень и объем материалов к поставке, предложение должно быть на полный лот.
Закупка проводится лотом!</t>
  </si>
  <si>
    <t xml:space="preserve">
 Аналоги  рассматриваются, при условии согласования с Заказчиком! Технико-коммерческое предложение представляется в указанных единицах измерения.
Закупка проводится 1 лотом!
</t>
  </si>
  <si>
    <t>928355</t>
  </si>
  <si>
    <t>Удлинитель гибкий 32-3116010-07</t>
  </si>
  <si>
    <t xml:space="preserve">Удлинитель гибкий 32-3116010-07 к самосвалу карьерному БелАЗ-75581 32-3116010-07   к самосвалу карьерному БелАЗ-75581  назначение: ходовая часть, колеса; </t>
  </si>
  <si>
    <t>928362</t>
  </si>
  <si>
    <t>Удлинитель гибкий 32-3116010-01</t>
  </si>
  <si>
    <t xml:space="preserve">Удлинитель гибкий 32-3116010-01 к самосвалу карьерному БелАЗ-75581 32-3116010-01   к самосвалу карьерному БелАЗ-75581  назначение: ходовая часть, диск колеса; марка: УГ12-580; </t>
  </si>
  <si>
    <t>928363</t>
  </si>
  <si>
    <t>Гайка колеса 549А-3101040</t>
  </si>
  <si>
    <t xml:space="preserve">Гайка крепления колеса 549А-3101040 к самосвалу карьерному БелАЗ-75581 549А-3101040   к самосвалу карьерному БелАЗ-75581  назначение: ходовая часть; </t>
  </si>
  <si>
    <t>851142</t>
  </si>
  <si>
    <t>Вентиль 31-3114010</t>
  </si>
  <si>
    <t xml:space="preserve">Вентиль 31-3114010 к автомобилю БелАЗ-7549 31-3114010   к автомобилю БелАЗ-7549  назначение: колеса и шины; комплектуется золотником V8-38, колпачком-ключиком V12; </t>
  </si>
  <si>
    <t>851143</t>
  </si>
  <si>
    <t>Вентиль 31-3114010-13</t>
  </si>
  <si>
    <t xml:space="preserve">Вентиль 31-3114010-13 к автомобилю БелАЗ-7549 31-3114010-13   к автомобилю БелАЗ-7549  назначение: колеса и шины; комплектуется золотником V8-38, колпачком-ключиком V12; </t>
  </si>
  <si>
    <t>928359</t>
  </si>
  <si>
    <t>Шпилька колеса 341089</t>
  </si>
  <si>
    <t xml:space="preserve">Шпилька заднего колеса 341089 к самосвалу карьерному БелАЗ-75581 341089   к самосвалу карьерному БелАЗ-75581  назначение: ходовая часть; </t>
  </si>
  <si>
    <t>928364</t>
  </si>
  <si>
    <t>Шпилька 341078</t>
  </si>
  <si>
    <t xml:space="preserve">Шпилька 341078 к самосвалу карьерному БелАЗ-75581 341078   к самосвалу карьерному БелАЗ-75581  назначение: ходовая часть, колеса; </t>
  </si>
  <si>
    <t>928438</t>
  </si>
  <si>
    <t>Кольцо 31/90-49</t>
  </si>
  <si>
    <t xml:space="preserve">Кольцо уплотнительное 31/90-49 к самосвалу карьерному БелАЗ-75581 31/90-49   к самосвалу карьерному БелАЗ-75581  назначение: ходовая часть, диск колеса;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</si>
</sst>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sz val="12"/>
      <color theme="1"/>
      <name val="Tahoma"/>
      <family val="2"/>
      <charset val="204"/>
    </font>
    <font>
      <sz val="11"/>
      <color theme="1"/>
      <name val="Calibri"/>
      <family val="2"/>
      <scheme val="minor"/>
    </font>
    <font>
      <b/>
      <sz val="12"/>
      <color theme="0"/>
      <name val="Tahoma"/>
      <family val="2"/>
      <charset val="204"/>
    </font>
    <font>
      <b/>
      <sz val="12"/>
      <color theme="0"/>
      <name val="Calibri Light"/>
      <family val="2"/>
      <charset val="204"/>
      <scheme val="major"/>
    </font>
    <font>
      <sz val="12"/>
      <color theme="1"/>
      <name val="Calibri Light"/>
      <family val="2"/>
      <charset val="204"/>
      <scheme val="major"/>
    </font>
    <font>
      <b/>
      <sz val="12"/>
      <name val="Tahoma"/>
      <family val="2"/>
      <charset val="204"/>
    </font>
    <font>
      <sz val="10"/>
      <name val="Arial"/>
      <family val="2"/>
      <charset val="204"/>
    </font>
    <font>
      <sz val="10"/>
      <color theme="1"/>
      <name val="Calibri Light"/>
      <family val="2"/>
      <charset val="204"/>
      <scheme val="major"/>
    </font>
    <font>
      <u/>
      <sz val="11"/>
      <color theme="10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4"/>
      <color theme="1"/>
      <name val="Tahoma"/>
      <family val="2"/>
      <charset val="204"/>
    </font>
    <font>
      <b/>
      <sz val="22"/>
      <color theme="1"/>
      <name val="Tahoma"/>
      <family val="2"/>
      <charset val="204"/>
    </font>
    <font>
      <b/>
      <sz val="14"/>
      <color indexed="8"/>
      <name val="Tahoma"/>
      <family val="2"/>
      <charset val="204"/>
    </font>
    <font>
      <sz val="12"/>
      <name val="Tahoma"/>
      <family val="2"/>
      <charset val="204"/>
    </font>
    <font>
      <sz val="16"/>
      <name val="Arial"/>
      <family val="2"/>
      <charset val="204"/>
    </font>
    <font>
      <b/>
      <sz val="16"/>
      <color theme="1"/>
      <name val="Tahoma"/>
      <family val="2"/>
      <charset val="204"/>
    </font>
    <font>
      <sz val="10"/>
      <color theme="0"/>
      <name val="Calibri Light"/>
      <family val="2"/>
      <charset val="204"/>
      <scheme val="major"/>
    </font>
    <font>
      <b/>
      <sz val="18"/>
      <color theme="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980C4"/>
        <bgColor indexed="64"/>
      </patternFill>
    </fill>
    <fill>
      <patternFill patternType="solid">
        <fgColor rgb="FFC4E8F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8" fillId="0" borderId="0"/>
    <xf numFmtId="0" fontId="10" fillId="0" borderId="0" applyNumberFormat="0" applyFill="0" applyBorder="0" applyAlignment="0" applyProtection="0"/>
  </cellStyleXfs>
  <cellXfs count="87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4" fillId="5" borderId="0" xfId="1" applyFont="1" applyFill="1" applyBorder="1" applyAlignment="1">
      <alignment horizontal="left" vertical="center"/>
    </xf>
    <xf numFmtId="0" fontId="5" fillId="5" borderId="0" xfId="0" applyFont="1" applyFill="1"/>
    <xf numFmtId="0" fontId="5" fillId="5" borderId="0" xfId="0" applyFont="1" applyFill="1" applyAlignment="1">
      <alignment vertical="center"/>
    </xf>
    <xf numFmtId="0" fontId="6" fillId="0" borderId="0" xfId="0" applyFont="1"/>
    <xf numFmtId="0" fontId="7" fillId="0" borderId="0" xfId="1" applyFont="1" applyFill="1" applyBorder="1" applyAlignment="1">
      <alignment horizontal="left" vertical="center"/>
    </xf>
    <xf numFmtId="0" fontId="5" fillId="0" borderId="0" xfId="0" applyFont="1" applyFill="1"/>
    <xf numFmtId="0" fontId="5" fillId="0" borderId="0" xfId="0" applyFont="1" applyFill="1" applyAlignment="1">
      <alignment vertical="center"/>
    </xf>
    <xf numFmtId="0" fontId="6" fillId="0" borderId="0" xfId="0" applyFont="1" applyFill="1"/>
    <xf numFmtId="0" fontId="1" fillId="0" borderId="0" xfId="0" applyFont="1" applyAlignment="1" applyProtection="1">
      <alignment horizontal="left"/>
      <protection locked="0"/>
    </xf>
    <xf numFmtId="0" fontId="5" fillId="6" borderId="0" xfId="2" applyFont="1" applyFill="1" applyBorder="1" applyAlignment="1">
      <alignment vertical="center"/>
    </xf>
    <xf numFmtId="0" fontId="9" fillId="0" borderId="0" xfId="0" applyFont="1"/>
    <xf numFmtId="0" fontId="2" fillId="8" borderId="1" xfId="0" applyFont="1" applyFill="1" applyBorder="1" applyAlignment="1">
      <alignment vertical="center"/>
    </xf>
    <xf numFmtId="0" fontId="10" fillId="0" borderId="0" xfId="3" applyFill="1" applyAlignment="1">
      <alignment vertical="center" wrapText="1"/>
    </xf>
    <xf numFmtId="0" fontId="10" fillId="0" borderId="0" xfId="3" applyAlignment="1">
      <alignment vertical="center" wrapText="1"/>
    </xf>
    <xf numFmtId="49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4" fontId="2" fillId="0" borderId="1" xfId="0" applyNumberFormat="1" applyFont="1" applyBorder="1" applyAlignment="1" applyProtection="1">
      <alignment vertical="center"/>
    </xf>
    <xf numFmtId="4" fontId="1" fillId="0" borderId="1" xfId="0" applyNumberFormat="1" applyFont="1" applyFill="1" applyBorder="1" applyAlignment="1" applyProtection="1">
      <alignment vertical="center"/>
    </xf>
    <xf numFmtId="0" fontId="1" fillId="3" borderId="3" xfId="0" applyFont="1" applyFill="1" applyBorder="1" applyAlignment="1">
      <alignment horizontal="left" vertical="center" wrapText="1"/>
    </xf>
    <xf numFmtId="0" fontId="1" fillId="0" borderId="0" xfId="0" applyFont="1" applyAlignment="1" applyProtection="1">
      <alignment horizontal="left"/>
      <protection locked="0"/>
    </xf>
    <xf numFmtId="0" fontId="1" fillId="8" borderId="1" xfId="0" applyFont="1" applyFill="1" applyBorder="1" applyAlignment="1">
      <alignment vertical="center"/>
    </xf>
    <xf numFmtId="0" fontId="12" fillId="9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0" fontId="16" fillId="7" borderId="1" xfId="2" applyFont="1" applyFill="1" applyBorder="1" applyAlignment="1">
      <alignment vertical="center"/>
    </xf>
    <xf numFmtId="0" fontId="16" fillId="7" borderId="6" xfId="2" applyFont="1" applyFill="1" applyBorder="1" applyAlignment="1">
      <alignment vertical="center"/>
    </xf>
    <xf numFmtId="0" fontId="16" fillId="7" borderId="3" xfId="2" applyFont="1" applyFill="1" applyBorder="1" applyAlignment="1">
      <alignment vertical="center"/>
    </xf>
    <xf numFmtId="0" fontId="16" fillId="8" borderId="6" xfId="2" applyFont="1" applyFill="1" applyBorder="1" applyAlignment="1" applyProtection="1">
      <alignment vertical="center" wrapText="1"/>
      <protection locked="0"/>
    </xf>
    <xf numFmtId="0" fontId="16" fillId="7" borderId="2" xfId="2" applyFont="1" applyFill="1" applyBorder="1" applyAlignment="1">
      <alignment vertical="center"/>
    </xf>
    <xf numFmtId="0" fontId="16" fillId="7" borderId="1" xfId="2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2" fillId="8" borderId="3" xfId="0" applyFont="1" applyFill="1" applyBorder="1"/>
    <xf numFmtId="3" fontId="15" fillId="3" borderId="1" xfId="0" applyNumberFormat="1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18" fillId="0" borderId="0" xfId="0" applyFont="1"/>
    <xf numFmtId="0" fontId="15" fillId="0" borderId="1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7" fillId="4" borderId="5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 wrapText="1"/>
    </xf>
    <xf numFmtId="0" fontId="17" fillId="4" borderId="0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0" borderId="0" xfId="0" applyFont="1" applyAlignment="1" applyProtection="1">
      <alignment horizontal="left"/>
      <protection locked="0"/>
    </xf>
    <xf numFmtId="0" fontId="16" fillId="7" borderId="6" xfId="2" applyFont="1" applyFill="1" applyBorder="1" applyAlignment="1">
      <alignment horizontal="left" vertical="center"/>
    </xf>
    <xf numFmtId="0" fontId="16" fillId="7" borderId="2" xfId="2" applyFont="1" applyFill="1" applyBorder="1" applyAlignment="1">
      <alignment horizontal="left" vertical="center"/>
    </xf>
    <xf numFmtId="0" fontId="16" fillId="7" borderId="3" xfId="2" applyFont="1" applyFill="1" applyBorder="1" applyAlignment="1">
      <alignment horizontal="left" vertical="center"/>
    </xf>
    <xf numFmtId="0" fontId="16" fillId="8" borderId="6" xfId="2" applyFont="1" applyFill="1" applyBorder="1" applyAlignment="1" applyProtection="1">
      <alignment horizontal="center" vertical="center" wrapText="1"/>
      <protection locked="0"/>
    </xf>
    <xf numFmtId="0" fontId="16" fillId="8" borderId="2" xfId="2" applyFont="1" applyFill="1" applyBorder="1" applyAlignment="1" applyProtection="1">
      <alignment horizontal="center" vertical="center" wrapText="1"/>
      <protection locked="0"/>
    </xf>
    <xf numFmtId="0" fontId="16" fillId="8" borderId="3" xfId="2" applyFont="1" applyFill="1" applyBorder="1" applyAlignment="1" applyProtection="1">
      <alignment horizontal="center" vertical="center" wrapText="1"/>
      <protection locked="0"/>
    </xf>
    <xf numFmtId="0" fontId="16" fillId="8" borderId="6" xfId="2" applyFont="1" applyFill="1" applyBorder="1" applyAlignment="1">
      <alignment horizontal="center" vertical="center" wrapText="1"/>
    </xf>
    <xf numFmtId="0" fontId="16" fillId="8" borderId="2" xfId="2" applyFont="1" applyFill="1" applyBorder="1" applyAlignment="1">
      <alignment horizontal="center" vertical="center" wrapText="1"/>
    </xf>
    <xf numFmtId="0" fontId="16" fillId="8" borderId="3" xfId="2" applyFont="1" applyFill="1" applyBorder="1" applyAlignment="1">
      <alignment horizontal="center" vertical="center" wrapText="1"/>
    </xf>
    <xf numFmtId="0" fontId="19" fillId="4" borderId="7" xfId="0" applyFont="1" applyFill="1" applyBorder="1" applyAlignment="1">
      <alignment horizontal="center" vertical="center" wrapText="1"/>
    </xf>
    <xf numFmtId="0" fontId="19" fillId="4" borderId="0" xfId="0" applyFont="1" applyFill="1" applyBorder="1" applyAlignment="1">
      <alignment horizontal="center" vertical="center"/>
    </xf>
  </cellXfs>
  <cellStyles count="4">
    <cellStyle name="Normal 2 2" xfId="2" xr:uid="{00000000-0005-0000-0000-000000000000}"/>
    <cellStyle name="Гиперссылка" xfId="3" builtinId="8"/>
    <cellStyle name="Обычный" xfId="0" builtinId="0"/>
    <cellStyle name="Обычный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0"/>
  <sheetViews>
    <sheetView tabSelected="1" view="pageBreakPreview" topLeftCell="B1" zoomScale="80" zoomScaleNormal="80" zoomScaleSheetLayoutView="80" workbookViewId="0">
      <selection activeCell="H15" sqref="H15:I25"/>
    </sheetView>
  </sheetViews>
  <sheetFormatPr defaultColWidth="9.140625" defaultRowHeight="15" x14ac:dyDescent="0.25"/>
  <cols>
    <col min="1" max="1" width="9" style="1" customWidth="1"/>
    <col min="2" max="2" width="12.7109375" style="1" customWidth="1"/>
    <col min="3" max="3" width="41" style="2" customWidth="1"/>
    <col min="4" max="4" width="78.85546875" style="4" customWidth="1"/>
    <col min="5" max="5" width="41.5703125" style="4" customWidth="1"/>
    <col min="6" max="6" width="18" style="1" customWidth="1"/>
    <col min="7" max="8" width="14.7109375" style="1" customWidth="1"/>
    <col min="9" max="9" width="18" style="3" customWidth="1"/>
    <col min="10" max="10" width="17.85546875" style="3" customWidth="1"/>
    <col min="11" max="11" width="33.42578125" style="3" customWidth="1"/>
    <col min="12" max="12" width="44.5703125" style="3" customWidth="1"/>
    <col min="13" max="14" width="9.140625" style="3"/>
    <col min="15" max="15" width="25.5703125" style="3" customWidth="1"/>
    <col min="16" max="16384" width="9.140625" style="3"/>
  </cols>
  <sheetData>
    <row r="1" spans="1:18" ht="15.75" x14ac:dyDescent="0.25">
      <c r="A1" s="11" t="s">
        <v>11</v>
      </c>
      <c r="B1" s="11"/>
      <c r="C1" s="12"/>
      <c r="D1" s="12"/>
      <c r="E1" s="12"/>
      <c r="F1" s="13"/>
      <c r="G1" s="13"/>
      <c r="H1" s="13"/>
      <c r="I1" s="14"/>
      <c r="J1" s="14"/>
      <c r="K1" s="14"/>
      <c r="L1" s="14"/>
      <c r="M1" s="14"/>
      <c r="N1" s="14"/>
      <c r="O1" s="14"/>
      <c r="P1" s="14"/>
      <c r="Q1" s="14"/>
      <c r="R1" s="14"/>
    </row>
    <row r="2" spans="1:18" ht="23.25" customHeight="1" x14ac:dyDescent="0.25">
      <c r="A2" s="15" t="s">
        <v>12</v>
      </c>
      <c r="B2" s="15"/>
      <c r="C2" s="16"/>
      <c r="D2" s="16"/>
      <c r="E2" s="16"/>
      <c r="F2" s="17"/>
      <c r="G2" s="17"/>
      <c r="H2" s="17"/>
      <c r="I2" s="14"/>
      <c r="J2" s="14"/>
      <c r="K2" s="18"/>
      <c r="L2" s="14"/>
      <c r="M2" s="14"/>
      <c r="N2" s="14"/>
      <c r="O2" s="14"/>
      <c r="P2" s="14"/>
      <c r="Q2" s="14"/>
      <c r="R2" s="14"/>
    </row>
    <row r="3" spans="1:18" ht="25.5" customHeight="1" x14ac:dyDescent="0.2">
      <c r="A3" s="75" t="s">
        <v>45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</row>
    <row r="4" spans="1:18" ht="25.5" customHeight="1" x14ac:dyDescent="0.2">
      <c r="A4" s="19"/>
      <c r="B4" s="19"/>
      <c r="C4" s="19"/>
      <c r="D4" s="19"/>
      <c r="E4" s="19"/>
      <c r="F4" s="19"/>
      <c r="G4" s="19"/>
      <c r="H4" s="32"/>
      <c r="I4" s="19"/>
      <c r="J4" s="19"/>
      <c r="K4" s="19"/>
      <c r="L4" s="19"/>
      <c r="M4" s="19"/>
      <c r="N4" s="19"/>
      <c r="O4" s="19"/>
      <c r="P4" s="19"/>
      <c r="Q4" s="19"/>
      <c r="R4" s="19"/>
    </row>
    <row r="5" spans="1:18" ht="51.75" customHeight="1" x14ac:dyDescent="0.2">
      <c r="A5" s="20" t="s">
        <v>13</v>
      </c>
      <c r="B5" s="20"/>
      <c r="C5" s="20"/>
      <c r="D5" s="20"/>
      <c r="E5" s="20" t="s">
        <v>14</v>
      </c>
      <c r="F5" s="20"/>
      <c r="G5" s="20"/>
      <c r="H5" s="20"/>
      <c r="I5" s="21"/>
      <c r="J5" s="21"/>
      <c r="K5" s="21"/>
      <c r="L5" s="21"/>
      <c r="M5" s="21"/>
      <c r="N5" s="21"/>
      <c r="O5" s="21"/>
      <c r="P5" s="21"/>
      <c r="Q5" s="21"/>
      <c r="R5" s="21"/>
    </row>
    <row r="6" spans="1:18" ht="20.25" x14ac:dyDescent="0.2">
      <c r="A6" s="39" t="s">
        <v>15</v>
      </c>
      <c r="B6" s="40"/>
      <c r="C6" s="41"/>
      <c r="D6" s="42"/>
      <c r="E6" s="44" t="s">
        <v>16</v>
      </c>
      <c r="F6" s="79"/>
      <c r="G6" s="80"/>
      <c r="H6" s="81"/>
      <c r="I6" s="21"/>
      <c r="J6" s="56">
        <f>E12</f>
        <v>0</v>
      </c>
      <c r="K6" s="56" t="str">
        <f>F11&amp;", "&amp;D7</f>
        <v>, Выбрать из списка</v>
      </c>
      <c r="L6" s="56" t="str">
        <f>K26</f>
        <v>Выбрать валюту</v>
      </c>
      <c r="M6" s="56">
        <f>IF(F9&gt;0,F9,F8)</f>
        <v>0</v>
      </c>
      <c r="N6" s="56">
        <f>F10</f>
        <v>0</v>
      </c>
      <c r="O6" s="21"/>
      <c r="P6" s="21"/>
      <c r="Q6" s="21"/>
      <c r="R6" s="21"/>
    </row>
    <row r="7" spans="1:18" ht="20.25" x14ac:dyDescent="0.2">
      <c r="A7" s="40" t="s">
        <v>24</v>
      </c>
      <c r="B7" s="43"/>
      <c r="C7" s="43"/>
      <c r="D7" s="42" t="s">
        <v>26</v>
      </c>
      <c r="E7" s="44" t="s">
        <v>25</v>
      </c>
      <c r="F7" s="79"/>
      <c r="G7" s="80"/>
      <c r="H7" s="81"/>
      <c r="I7" s="21"/>
      <c r="J7" s="21"/>
      <c r="K7" s="21"/>
      <c r="L7" s="21"/>
      <c r="M7" s="21"/>
      <c r="N7" s="21"/>
      <c r="O7" s="21"/>
      <c r="P7" s="21"/>
      <c r="Q7" s="21"/>
      <c r="R7" s="21"/>
    </row>
    <row r="8" spans="1:18" ht="20.25" x14ac:dyDescent="0.2">
      <c r="A8" s="40" t="s">
        <v>17</v>
      </c>
      <c r="B8" s="43"/>
      <c r="C8" s="43"/>
      <c r="D8" s="42"/>
      <c r="E8" s="44" t="s">
        <v>19</v>
      </c>
      <c r="F8" s="79"/>
      <c r="G8" s="80"/>
      <c r="H8" s="81"/>
      <c r="I8" s="21"/>
      <c r="J8" s="21"/>
      <c r="K8" s="21"/>
      <c r="L8" s="21"/>
      <c r="M8" s="21"/>
      <c r="N8" s="21"/>
      <c r="O8" s="21"/>
      <c r="P8" s="21"/>
      <c r="Q8" s="21"/>
      <c r="R8" s="21"/>
    </row>
    <row r="9" spans="1:18" ht="20.25" x14ac:dyDescent="0.2">
      <c r="A9" s="40" t="s">
        <v>18</v>
      </c>
      <c r="B9" s="43"/>
      <c r="C9" s="43"/>
      <c r="D9" s="42"/>
      <c r="E9" s="44" t="s">
        <v>21</v>
      </c>
      <c r="F9" s="79"/>
      <c r="G9" s="80"/>
      <c r="H9" s="81"/>
      <c r="I9" s="21"/>
      <c r="J9" s="21"/>
      <c r="K9" s="21"/>
      <c r="L9" s="21"/>
      <c r="M9" s="21"/>
      <c r="N9" s="21"/>
      <c r="O9" s="21"/>
      <c r="P9" s="21"/>
      <c r="Q9" s="21"/>
      <c r="R9" s="21"/>
    </row>
    <row r="10" spans="1:18" ht="20.25" x14ac:dyDescent="0.2">
      <c r="A10" s="40" t="s">
        <v>20</v>
      </c>
      <c r="B10" s="43"/>
      <c r="C10" s="43"/>
      <c r="D10" s="42"/>
      <c r="E10" s="44" t="s">
        <v>23</v>
      </c>
      <c r="F10" s="79"/>
      <c r="G10" s="80"/>
      <c r="H10" s="81"/>
      <c r="I10" s="21"/>
      <c r="J10" s="21"/>
      <c r="K10" s="21"/>
      <c r="L10" s="21"/>
      <c r="M10" s="21"/>
      <c r="N10" s="21"/>
      <c r="O10" s="21"/>
      <c r="P10" s="21"/>
      <c r="Q10" s="21"/>
      <c r="R10" s="21"/>
    </row>
    <row r="11" spans="1:18" ht="20.25" x14ac:dyDescent="0.2">
      <c r="A11" s="40" t="s">
        <v>22</v>
      </c>
      <c r="B11" s="43"/>
      <c r="C11" s="43"/>
      <c r="D11" s="42"/>
      <c r="E11" s="44" t="s">
        <v>30</v>
      </c>
      <c r="F11" s="79"/>
      <c r="G11" s="80"/>
      <c r="H11" s="81"/>
      <c r="I11" s="21"/>
      <c r="J11" s="21"/>
      <c r="K11" s="21"/>
      <c r="L11" s="21"/>
      <c r="M11" s="21"/>
      <c r="N11" s="21"/>
      <c r="O11" s="21"/>
      <c r="P11" s="21"/>
      <c r="Q11" s="21"/>
      <c r="R11" s="21"/>
    </row>
    <row r="12" spans="1:18" ht="20.25" x14ac:dyDescent="0.2">
      <c r="A12" s="76" t="s">
        <v>41</v>
      </c>
      <c r="B12" s="77"/>
      <c r="C12" s="77"/>
      <c r="D12" s="78"/>
      <c r="E12" s="82"/>
      <c r="F12" s="83"/>
      <c r="G12" s="83"/>
      <c r="H12" s="84"/>
      <c r="I12" s="21"/>
      <c r="J12" s="21"/>
      <c r="K12" s="21"/>
      <c r="L12" s="21"/>
      <c r="M12" s="21"/>
      <c r="N12" s="21"/>
      <c r="O12" s="21"/>
      <c r="P12" s="21"/>
      <c r="Q12" s="21"/>
      <c r="R12" s="21"/>
    </row>
    <row r="13" spans="1:18" ht="57.75" customHeight="1" x14ac:dyDescent="0.25">
      <c r="A13" s="85" t="s">
        <v>46</v>
      </c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</row>
    <row r="14" spans="1:18" ht="57.75" customHeight="1" x14ac:dyDescent="0.25">
      <c r="A14" s="35" t="s">
        <v>0</v>
      </c>
      <c r="B14" s="36" t="s">
        <v>1</v>
      </c>
      <c r="C14" s="37" t="s">
        <v>2</v>
      </c>
      <c r="D14" s="36" t="s">
        <v>3</v>
      </c>
      <c r="E14" s="36" t="s">
        <v>10</v>
      </c>
      <c r="F14" s="36" t="s">
        <v>4</v>
      </c>
      <c r="G14" s="36" t="s">
        <v>5</v>
      </c>
      <c r="H14" s="36" t="s">
        <v>32</v>
      </c>
      <c r="I14" s="36" t="s">
        <v>6</v>
      </c>
      <c r="J14" s="38" t="s">
        <v>7</v>
      </c>
      <c r="K14" s="36" t="s">
        <v>8</v>
      </c>
      <c r="L14" s="36" t="s">
        <v>9</v>
      </c>
      <c r="M14" s="34" t="s">
        <v>37</v>
      </c>
      <c r="N14" s="34"/>
      <c r="O14" s="34"/>
    </row>
    <row r="15" spans="1:18" s="5" customFormat="1" ht="29.25" customHeight="1" x14ac:dyDescent="0.2">
      <c r="A15" s="57">
        <v>1</v>
      </c>
      <c r="B15" s="47" t="s">
        <v>48</v>
      </c>
      <c r="C15" s="52" t="s">
        <v>49</v>
      </c>
      <c r="D15" s="47" t="s">
        <v>50</v>
      </c>
      <c r="E15" s="57"/>
      <c r="F15" s="57" t="s">
        <v>31</v>
      </c>
      <c r="G15" s="47">
        <v>8</v>
      </c>
      <c r="H15" s="51"/>
      <c r="I15" s="22"/>
      <c r="J15" s="29">
        <f t="shared" ref="J15:J25" si="0">I15*G15</f>
        <v>0</v>
      </c>
      <c r="K15" s="22"/>
      <c r="L15" s="22"/>
      <c r="M15" s="62"/>
      <c r="N15" s="63"/>
      <c r="O15" s="64"/>
      <c r="P15" s="3"/>
      <c r="Q15" s="3"/>
      <c r="R15" s="3"/>
    </row>
    <row r="16" spans="1:18" s="5" customFormat="1" ht="29.25" customHeight="1" x14ac:dyDescent="0.2">
      <c r="A16" s="58">
        <v>2</v>
      </c>
      <c r="B16" s="47" t="s">
        <v>51</v>
      </c>
      <c r="C16" s="47" t="s">
        <v>52</v>
      </c>
      <c r="D16" s="47" t="s">
        <v>53</v>
      </c>
      <c r="E16" s="57"/>
      <c r="F16" s="57" t="s">
        <v>31</v>
      </c>
      <c r="G16" s="47">
        <v>8</v>
      </c>
      <c r="H16" s="51"/>
      <c r="I16" s="22"/>
      <c r="J16" s="29">
        <f t="shared" si="0"/>
        <v>0</v>
      </c>
      <c r="K16" s="22"/>
      <c r="L16" s="22"/>
      <c r="M16" s="48"/>
      <c r="N16" s="49"/>
      <c r="O16" s="50"/>
      <c r="P16" s="3"/>
      <c r="Q16" s="3"/>
      <c r="R16" s="3"/>
    </row>
    <row r="17" spans="1:18" s="5" customFormat="1" ht="29.25" customHeight="1" x14ac:dyDescent="0.2">
      <c r="A17" s="58">
        <v>3</v>
      </c>
      <c r="B17" s="47" t="s">
        <v>54</v>
      </c>
      <c r="C17" s="47" t="s">
        <v>55</v>
      </c>
      <c r="D17" s="47" t="s">
        <v>56</v>
      </c>
      <c r="E17" s="57"/>
      <c r="F17" s="57" t="s">
        <v>31</v>
      </c>
      <c r="G17" s="47">
        <v>144</v>
      </c>
      <c r="H17" s="51"/>
      <c r="I17" s="22"/>
      <c r="J17" s="29">
        <f t="shared" si="0"/>
        <v>0</v>
      </c>
      <c r="K17" s="22"/>
      <c r="L17" s="22"/>
      <c r="M17" s="48"/>
      <c r="N17" s="49"/>
      <c r="O17" s="50"/>
      <c r="P17" s="3"/>
      <c r="Q17" s="3"/>
      <c r="R17" s="3"/>
    </row>
    <row r="18" spans="1:18" s="5" customFormat="1" ht="29.25" customHeight="1" x14ac:dyDescent="0.2">
      <c r="A18" s="58">
        <v>4</v>
      </c>
      <c r="B18" s="47" t="s">
        <v>57</v>
      </c>
      <c r="C18" s="47" t="s">
        <v>58</v>
      </c>
      <c r="D18" s="47" t="s">
        <v>59</v>
      </c>
      <c r="E18" s="57"/>
      <c r="F18" s="57" t="s">
        <v>31</v>
      </c>
      <c r="G18" s="47">
        <v>8</v>
      </c>
      <c r="H18" s="51"/>
      <c r="I18" s="22"/>
      <c r="J18" s="29">
        <f t="shared" si="0"/>
        <v>0</v>
      </c>
      <c r="K18" s="22"/>
      <c r="L18" s="22"/>
      <c r="M18" s="53"/>
      <c r="N18" s="54"/>
      <c r="O18" s="55"/>
      <c r="P18" s="3"/>
      <c r="Q18" s="3"/>
      <c r="R18" s="3"/>
    </row>
    <row r="19" spans="1:18" s="5" customFormat="1" ht="29.25" customHeight="1" x14ac:dyDescent="0.2">
      <c r="A19" s="58">
        <v>5</v>
      </c>
      <c r="B19" s="47" t="s">
        <v>60</v>
      </c>
      <c r="C19" s="47" t="s">
        <v>61</v>
      </c>
      <c r="D19" s="47" t="s">
        <v>62</v>
      </c>
      <c r="E19" s="57"/>
      <c r="F19" s="57" t="s">
        <v>31</v>
      </c>
      <c r="G19" s="47">
        <v>8</v>
      </c>
      <c r="H19" s="51"/>
      <c r="I19" s="22"/>
      <c r="J19" s="29">
        <f t="shared" si="0"/>
        <v>0</v>
      </c>
      <c r="K19" s="22"/>
      <c r="L19" s="22"/>
      <c r="M19" s="53"/>
      <c r="N19" s="54"/>
      <c r="O19" s="55"/>
      <c r="P19" s="3"/>
      <c r="Q19" s="3"/>
      <c r="R19" s="3"/>
    </row>
    <row r="20" spans="1:18" s="5" customFormat="1" ht="29.25" customHeight="1" x14ac:dyDescent="0.2">
      <c r="A20" s="58">
        <v>6</v>
      </c>
      <c r="B20" s="47" t="s">
        <v>63</v>
      </c>
      <c r="C20" s="47" t="s">
        <v>64</v>
      </c>
      <c r="D20" s="47" t="s">
        <v>65</v>
      </c>
      <c r="E20" s="57"/>
      <c r="F20" s="57" t="s">
        <v>31</v>
      </c>
      <c r="G20" s="47">
        <v>48</v>
      </c>
      <c r="H20" s="51"/>
      <c r="I20" s="22"/>
      <c r="J20" s="29">
        <f t="shared" si="0"/>
        <v>0</v>
      </c>
      <c r="K20" s="22"/>
      <c r="L20" s="22"/>
      <c r="M20" s="53"/>
      <c r="N20" s="54"/>
      <c r="O20" s="55"/>
      <c r="P20" s="3"/>
      <c r="Q20" s="3"/>
      <c r="R20" s="3"/>
    </row>
    <row r="21" spans="1:18" s="5" customFormat="1" ht="29.25" customHeight="1" x14ac:dyDescent="0.2">
      <c r="A21" s="58">
        <v>7</v>
      </c>
      <c r="B21" s="47" t="s">
        <v>63</v>
      </c>
      <c r="C21" s="47" t="s">
        <v>64</v>
      </c>
      <c r="D21" s="47" t="s">
        <v>65</v>
      </c>
      <c r="E21" s="57"/>
      <c r="F21" s="57" t="s">
        <v>31</v>
      </c>
      <c r="G21" s="47">
        <v>48</v>
      </c>
      <c r="H21" s="51"/>
      <c r="I21" s="22"/>
      <c r="J21" s="29">
        <f t="shared" si="0"/>
        <v>0</v>
      </c>
      <c r="K21" s="22"/>
      <c r="L21" s="22"/>
      <c r="M21" s="53"/>
      <c r="N21" s="54"/>
      <c r="O21" s="55"/>
      <c r="P21" s="3"/>
      <c r="Q21" s="3"/>
      <c r="R21" s="3"/>
    </row>
    <row r="22" spans="1:18" s="5" customFormat="1" ht="29.25" customHeight="1" x14ac:dyDescent="0.2">
      <c r="A22" s="58">
        <v>8</v>
      </c>
      <c r="B22" s="47" t="s">
        <v>66</v>
      </c>
      <c r="C22" s="47" t="s">
        <v>67</v>
      </c>
      <c r="D22" s="47" t="s">
        <v>68</v>
      </c>
      <c r="E22" s="57"/>
      <c r="F22" s="57" t="s">
        <v>31</v>
      </c>
      <c r="G22" s="47">
        <v>72</v>
      </c>
      <c r="H22" s="51"/>
      <c r="I22" s="22"/>
      <c r="J22" s="29">
        <f t="shared" si="0"/>
        <v>0</v>
      </c>
      <c r="K22" s="22"/>
      <c r="L22" s="22"/>
      <c r="M22" s="53"/>
      <c r="N22" s="54"/>
      <c r="O22" s="55"/>
      <c r="P22" s="3"/>
      <c r="Q22" s="3"/>
      <c r="R22" s="3"/>
    </row>
    <row r="23" spans="1:18" s="5" customFormat="1" ht="29.25" customHeight="1" x14ac:dyDescent="0.2">
      <c r="A23" s="58">
        <v>9</v>
      </c>
      <c r="B23" s="47" t="s">
        <v>66</v>
      </c>
      <c r="C23" s="47" t="s">
        <v>67</v>
      </c>
      <c r="D23" s="47" t="s">
        <v>68</v>
      </c>
      <c r="E23" s="57"/>
      <c r="F23" s="57" t="s">
        <v>31</v>
      </c>
      <c r="G23" s="47">
        <v>72</v>
      </c>
      <c r="H23" s="51"/>
      <c r="I23" s="22"/>
      <c r="J23" s="29">
        <f t="shared" si="0"/>
        <v>0</v>
      </c>
      <c r="K23" s="22"/>
      <c r="L23" s="22"/>
      <c r="M23" s="53"/>
      <c r="N23" s="54"/>
      <c r="O23" s="55"/>
      <c r="P23" s="3"/>
      <c r="Q23" s="3"/>
      <c r="R23" s="3"/>
    </row>
    <row r="24" spans="1:18" s="5" customFormat="1" ht="29.25" customHeight="1" x14ac:dyDescent="0.2">
      <c r="A24" s="58">
        <v>10</v>
      </c>
      <c r="B24" s="47" t="s">
        <v>69</v>
      </c>
      <c r="C24" s="47" t="s">
        <v>70</v>
      </c>
      <c r="D24" s="47" t="s">
        <v>71</v>
      </c>
      <c r="E24" s="57"/>
      <c r="F24" s="57" t="s">
        <v>31</v>
      </c>
      <c r="G24" s="47">
        <v>12</v>
      </c>
      <c r="H24" s="51"/>
      <c r="I24" s="22"/>
      <c r="J24" s="29">
        <f t="shared" si="0"/>
        <v>0</v>
      </c>
      <c r="K24" s="22"/>
      <c r="L24" s="22"/>
      <c r="M24" s="53"/>
      <c r="N24" s="54"/>
      <c r="O24" s="55"/>
      <c r="P24" s="3"/>
      <c r="Q24" s="3"/>
      <c r="R24" s="3"/>
    </row>
    <row r="25" spans="1:18" s="5" customFormat="1" ht="29.25" customHeight="1" x14ac:dyDescent="0.2">
      <c r="A25" s="58">
        <v>11</v>
      </c>
      <c r="B25" s="47" t="s">
        <v>69</v>
      </c>
      <c r="C25" s="47" t="s">
        <v>70</v>
      </c>
      <c r="D25" s="47" t="s">
        <v>71</v>
      </c>
      <c r="E25" s="57"/>
      <c r="F25" s="57" t="s">
        <v>31</v>
      </c>
      <c r="G25" s="47">
        <v>12</v>
      </c>
      <c r="H25" s="51"/>
      <c r="I25" s="22"/>
      <c r="J25" s="29">
        <f t="shared" si="0"/>
        <v>0</v>
      </c>
      <c r="K25" s="22"/>
      <c r="L25" s="22"/>
      <c r="M25" s="53"/>
      <c r="N25" s="54"/>
      <c r="O25" s="55"/>
      <c r="P25" s="3"/>
      <c r="Q25" s="3"/>
      <c r="R25" s="3"/>
    </row>
    <row r="26" spans="1:18" ht="41.25" customHeight="1" x14ac:dyDescent="0.25">
      <c r="A26" s="72" t="s">
        <v>38</v>
      </c>
      <c r="B26" s="73"/>
      <c r="C26" s="73"/>
      <c r="D26" s="73"/>
      <c r="E26" s="73"/>
      <c r="F26" s="73"/>
      <c r="G26" s="74"/>
      <c r="H26" s="31"/>
      <c r="I26" s="9"/>
      <c r="J26" s="30">
        <f>SUM(J15:J25)</f>
        <v>0</v>
      </c>
      <c r="K26" s="33" t="s">
        <v>33</v>
      </c>
      <c r="L26" s="9"/>
      <c r="M26" s="65"/>
      <c r="N26" s="66"/>
      <c r="O26" s="67"/>
      <c r="P26" s="10"/>
      <c r="Q26" s="10"/>
      <c r="R26" s="10"/>
    </row>
    <row r="27" spans="1:18" ht="41.25" customHeight="1" x14ac:dyDescent="0.25">
      <c r="A27" s="72" t="s">
        <v>39</v>
      </c>
      <c r="B27" s="73"/>
      <c r="C27" s="73"/>
      <c r="D27" s="73"/>
      <c r="E27" s="73"/>
      <c r="F27" s="73"/>
      <c r="G27" s="74"/>
      <c r="H27" s="31"/>
      <c r="I27" s="9"/>
      <c r="J27" s="30">
        <f>J26*0.2</f>
        <v>0</v>
      </c>
      <c r="K27" s="33" t="s">
        <v>33</v>
      </c>
      <c r="L27" s="9"/>
      <c r="M27" s="65"/>
      <c r="N27" s="66"/>
      <c r="O27" s="67"/>
      <c r="P27" s="10"/>
      <c r="Q27" s="10"/>
      <c r="R27" s="10"/>
    </row>
    <row r="28" spans="1:18" ht="41.25" customHeight="1" x14ac:dyDescent="0.25">
      <c r="A28" s="72" t="s">
        <v>40</v>
      </c>
      <c r="B28" s="73"/>
      <c r="C28" s="73"/>
      <c r="D28" s="73"/>
      <c r="E28" s="73"/>
      <c r="F28" s="73"/>
      <c r="G28" s="74"/>
      <c r="H28" s="31"/>
      <c r="I28" s="9"/>
      <c r="J28" s="30">
        <f>J26+J27</f>
        <v>0</v>
      </c>
      <c r="K28" s="33" t="s">
        <v>33</v>
      </c>
      <c r="L28" s="9"/>
      <c r="M28" s="65"/>
      <c r="N28" s="66"/>
      <c r="O28" s="67"/>
      <c r="P28" s="10"/>
      <c r="Q28" s="10"/>
      <c r="R28" s="10"/>
    </row>
    <row r="29" spans="1:18" ht="15" customHeight="1" x14ac:dyDescent="0.25">
      <c r="A29" s="68" t="s">
        <v>47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5"/>
      <c r="Q29" s="5"/>
      <c r="R29" s="5"/>
    </row>
    <row r="30" spans="1:18" ht="36" customHeight="1" x14ac:dyDescent="0.25">
      <c r="A30" s="70"/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5"/>
      <c r="Q30" s="5"/>
      <c r="R30" s="5"/>
    </row>
    <row r="31" spans="1:18" ht="42.75" customHeight="1" x14ac:dyDescent="0.25">
      <c r="A31" s="59" t="s">
        <v>44</v>
      </c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1"/>
      <c r="P31" s="5"/>
      <c r="Q31" s="5"/>
      <c r="R31" s="5"/>
    </row>
    <row r="32" spans="1:18" x14ac:dyDescent="0.25">
      <c r="A32" s="6"/>
      <c r="B32" s="6"/>
      <c r="C32" s="7"/>
      <c r="D32" s="8"/>
      <c r="E32" s="8"/>
      <c r="F32" s="6"/>
      <c r="G32" s="6"/>
      <c r="H32" s="6"/>
      <c r="I32" s="5"/>
      <c r="J32" s="5"/>
      <c r="K32" s="5"/>
      <c r="L32" s="5"/>
      <c r="M32" s="5"/>
      <c r="N32" s="5"/>
      <c r="O32" s="5"/>
      <c r="P32" s="5"/>
      <c r="Q32" s="5"/>
      <c r="R32" s="5"/>
    </row>
    <row r="33" spans="1:18" hidden="1" x14ac:dyDescent="0.25">
      <c r="A33" s="6"/>
      <c r="B33" s="6"/>
      <c r="C33" s="7"/>
      <c r="D33" s="8"/>
      <c r="E33" s="8"/>
      <c r="F33" s="6"/>
      <c r="G33" s="6"/>
      <c r="H33" s="6"/>
      <c r="I33" s="5"/>
      <c r="J33" s="5"/>
      <c r="K33" s="5"/>
      <c r="L33" s="5"/>
      <c r="M33" s="5"/>
      <c r="N33" s="5"/>
      <c r="O33" s="5"/>
      <c r="P33" s="5"/>
      <c r="Q33" s="5"/>
      <c r="R33" s="5"/>
    </row>
    <row r="34" spans="1:18" hidden="1" x14ac:dyDescent="0.25">
      <c r="A34" s="6"/>
      <c r="B34" s="6"/>
      <c r="C34" s="27" t="s">
        <v>26</v>
      </c>
      <c r="D34" s="8"/>
      <c r="E34" s="23"/>
      <c r="F34" s="6"/>
      <c r="G34" s="25"/>
      <c r="H34" s="25"/>
      <c r="I34" s="5"/>
      <c r="J34" s="5"/>
      <c r="K34" s="5"/>
      <c r="L34" s="5"/>
      <c r="M34" s="5"/>
      <c r="N34" s="5"/>
      <c r="O34" s="5"/>
      <c r="P34" s="5"/>
      <c r="Q34" s="5"/>
      <c r="R34" s="5"/>
    </row>
    <row r="35" spans="1:18" hidden="1" x14ac:dyDescent="0.25">
      <c r="A35" s="6"/>
      <c r="B35" s="6"/>
      <c r="C35" s="27" t="s">
        <v>27</v>
      </c>
      <c r="D35" s="8"/>
      <c r="E35" s="23"/>
      <c r="F35" s="6"/>
      <c r="G35" s="25"/>
      <c r="H35" s="25"/>
      <c r="I35" s="5"/>
      <c r="J35" s="5"/>
      <c r="K35" s="5"/>
      <c r="L35" s="5"/>
      <c r="M35" s="5"/>
      <c r="N35" s="5"/>
      <c r="O35" s="5"/>
      <c r="P35" s="5"/>
      <c r="Q35" s="5"/>
      <c r="R35" s="5"/>
    </row>
    <row r="36" spans="1:18" hidden="1" x14ac:dyDescent="0.25">
      <c r="C36" s="28" t="s">
        <v>28</v>
      </c>
      <c r="E36" s="24"/>
      <c r="G36" s="26"/>
      <c r="H36" s="26"/>
    </row>
    <row r="37" spans="1:18" hidden="1" x14ac:dyDescent="0.25">
      <c r="C37" s="28" t="s">
        <v>29</v>
      </c>
      <c r="E37" s="24"/>
      <c r="G37" s="26"/>
      <c r="H37" s="26"/>
    </row>
    <row r="38" spans="1:18" hidden="1" x14ac:dyDescent="0.25">
      <c r="C38" s="28" t="s">
        <v>10</v>
      </c>
    </row>
    <row r="39" spans="1:18" x14ac:dyDescent="0.25">
      <c r="C39" s="28"/>
    </row>
    <row r="40" spans="1:18" x14ac:dyDescent="0.25">
      <c r="C40" s="28"/>
    </row>
    <row r="45" spans="1:18" x14ac:dyDescent="0.25">
      <c r="F45" s="45"/>
      <c r="G45" s="45"/>
      <c r="H45" s="45"/>
      <c r="K45" s="46"/>
      <c r="L45" s="46"/>
    </row>
    <row r="46" spans="1:18" x14ac:dyDescent="0.25">
      <c r="G46" s="1" t="s">
        <v>42</v>
      </c>
      <c r="L46" s="3" t="s">
        <v>43</v>
      </c>
    </row>
    <row r="47" spans="1:18" hidden="1" x14ac:dyDescent="0.25">
      <c r="D47" s="4" t="s">
        <v>33</v>
      </c>
    </row>
    <row r="48" spans="1:18" hidden="1" x14ac:dyDescent="0.25">
      <c r="D48" s="4" t="s">
        <v>34</v>
      </c>
    </row>
    <row r="49" spans="4:4" hidden="1" x14ac:dyDescent="0.25">
      <c r="D49" s="4" t="s">
        <v>35</v>
      </c>
    </row>
    <row r="50" spans="4:4" hidden="1" x14ac:dyDescent="0.25">
      <c r="D50" s="4" t="s">
        <v>36</v>
      </c>
    </row>
  </sheetData>
  <sheetProtection algorithmName="SHA-512" hashValue="WCC3Io+3hyzhsXIt41EjyW8XEbgIrpi2Xh7O5Op/fV3J96bkNeIriNSVZXE16qIpGDjF1/8K7CccooZxuxj6Zg==" saltValue="IPgjnogplXZPhxK3n4Qv/g==" spinCount="100000" sheet="1" objects="1" scenarios="1"/>
  <protectedRanges>
    <protectedRange sqref="K26:K28" name="Диапазон6"/>
    <protectedRange sqref="D6:D11" name="Диапазон1"/>
    <protectedRange sqref="F6:H11" name="Диапазон2"/>
    <protectedRange sqref="E12" name="Диапазон3"/>
    <protectedRange sqref="H15:I25" name="Диапазон4"/>
    <protectedRange sqref="K15:O25" name="Диапазон5"/>
  </protectedRanges>
  <autoFilter ref="A14:G15" xr:uid="{00000000-0009-0000-0000-000000000000}">
    <sortState xmlns:xlrd2="http://schemas.microsoft.com/office/spreadsheetml/2017/richdata2" ref="A5:H200">
      <sortCondition ref="C4:C200"/>
    </sortState>
  </autoFilter>
  <mergeCells count="19">
    <mergeCell ref="A3:R3"/>
    <mergeCell ref="A27:G27"/>
    <mergeCell ref="A28:G28"/>
    <mergeCell ref="A12:D12"/>
    <mergeCell ref="F6:H6"/>
    <mergeCell ref="F7:H7"/>
    <mergeCell ref="F8:H8"/>
    <mergeCell ref="F9:H9"/>
    <mergeCell ref="F10:H10"/>
    <mergeCell ref="F11:H11"/>
    <mergeCell ref="E12:H12"/>
    <mergeCell ref="M28:O28"/>
    <mergeCell ref="A31:O31"/>
    <mergeCell ref="A13:O13"/>
    <mergeCell ref="M15:O15"/>
    <mergeCell ref="M26:O26"/>
    <mergeCell ref="M27:O27"/>
    <mergeCell ref="A29:O30"/>
    <mergeCell ref="A26:G26"/>
  </mergeCells>
  <dataValidations count="2">
    <dataValidation type="list" allowBlank="1" showInputMessage="1" showErrorMessage="1" sqref="D7" xr:uid="{00000000-0002-0000-0000-000000000000}">
      <formula1>$C$34:$C$38</formula1>
    </dataValidation>
    <dataValidation type="list" allowBlank="1" showInputMessage="1" showErrorMessage="1" promptTitle="Выбрать валюту" sqref="K26:K28" xr:uid="{00000000-0002-0000-0000-000001000000}">
      <formula1>$D$47:$D$50</formula1>
    </dataValidation>
  </dataValidations>
  <pageMargins left="0" right="0" top="0.74803149606299213" bottom="0.74803149606299213" header="0.31496062992125984" footer="0.31496062992125984"/>
  <pageSetup paperSize="9" scale="2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H22" sqref="H2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ООО "ГРК "Быстринское"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Дудченко Кристина Витальевна</dc:creator>
  <cp:lastModifiedBy>Федосимов Алексей Андреевич</cp:lastModifiedBy>
  <cp:lastPrinted>2023-01-25T10:35:28Z</cp:lastPrinted>
  <dcterms:created xsi:type="dcterms:W3CDTF">2018-11-02T00:43:48Z</dcterms:created>
  <dcterms:modified xsi:type="dcterms:W3CDTF">2025-06-15T04:48:39Z</dcterms:modified>
</cp:coreProperties>
</file>